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0" yWindow="0" windowWidth="25360" windowHeight="15300" tabRatio="710" activeTab="1"/>
  </bookViews>
  <sheets>
    <sheet name="Answer sheet" sheetId="1" r:id="rId1"/>
    <sheet name="Problem 1" sheetId="2" r:id="rId2"/>
    <sheet name="Degeneracy Ex." sheetId="3" r:id="rId3"/>
    <sheet name="Problem 2" sheetId="4" r:id="rId4"/>
    <sheet name="Problem 3" sheetId="5" r:id="rId5"/>
    <sheet name="Problem 4" sheetId="6" r:id="rId6"/>
  </sheets>
  <definedNames>
    <definedName name="alpha" localSheetId="1">'Problem 1'!$AA$6:$AB$15</definedName>
    <definedName name="alpha" localSheetId="3">'Problem 2'!$AA$6:$AB$15</definedName>
    <definedName name="alpha" localSheetId="5">'Problem 4'!$AA$6:$AB$15</definedName>
    <definedName name="alpha">#REF!</definedName>
    <definedName name="alpha8" localSheetId="2">'Degeneracy Ex.'!$AA$6:$AB$15</definedName>
    <definedName name="alpha8" localSheetId="4">'Problem 3'!$AA$6:$AB$15</definedName>
    <definedName name="alpha8">#REF!</definedName>
    <definedName name="instructions08" localSheetId="4">'Problem 3'!$U$101:$X$150</definedName>
    <definedName name="instructions08">'Degeneracy Ex.'!$U$100:$X$149</definedName>
    <definedName name="instructions10" localSheetId="1">'Problem 1'!$U$100:$X$149</definedName>
    <definedName name="instructions10" localSheetId="3">'Problem 2'!$U$100:$X$149</definedName>
    <definedName name="instructions10" localSheetId="5">'Problem 4'!$U$100:$X$149</definedName>
    <definedName name="instructions10">#REF!</definedName>
    <definedName name="matrix2">#REF!</definedName>
    <definedName name="matrix3">#REF!</definedName>
    <definedName name="matrix4">'Problem 1'!$F$11:$P$62</definedName>
    <definedName name="matrix5" localSheetId="5">'Problem 4'!$F$11:$P$62</definedName>
    <definedName name="matrix5">#REF!</definedName>
    <definedName name="matrix7">'Problem 2'!$F$11:$P$62</definedName>
    <definedName name="matrix8" localSheetId="2">'Degeneracy Ex.'!$F$11:$P$62</definedName>
    <definedName name="matrix8">#REF!</definedName>
    <definedName name="matrix9">'Problem 3'!$F$11:$P$63</definedName>
  </definedNames>
  <calcPr fullCalcOnLoad="1"/>
</workbook>
</file>

<file path=xl/sharedStrings.xml><?xml version="1.0" encoding="utf-8"?>
<sst xmlns="http://schemas.openxmlformats.org/spreadsheetml/2006/main" count="619" uniqueCount="186">
  <si>
    <t>Otherwise, pivot until you have an optimal basis for the original problem.  The artificial variables should be ignored and not permitted into the basis.</t>
  </si>
  <si>
    <t xml:space="preserve">x2 = </t>
  </si>
  <si>
    <t xml:space="preserve">x3 = </t>
  </si>
  <si>
    <t>x4 =</t>
  </si>
  <si>
    <t xml:space="preserve">y1 = </t>
  </si>
  <si>
    <t>y2 =</t>
  </si>
  <si>
    <t xml:space="preserve">y3 = </t>
  </si>
  <si>
    <t>What is the optimal bfs for the Phase 1 problem?</t>
  </si>
  <si>
    <t>What is the optimal bfs for the Phase 2 problem, which is also</t>
  </si>
  <si>
    <t>optimum for the original problem.</t>
  </si>
  <si>
    <t>Column</t>
  </si>
  <si>
    <t>Row</t>
  </si>
  <si>
    <t>N</t>
  </si>
  <si>
    <t>P</t>
  </si>
  <si>
    <t>If there is a feasible solution for the original problem, then there will be an optimal solution to this "Phase 1 problem" in which y1 = y2 = y3 = 0.</t>
  </si>
  <si>
    <t>If there is no feasible solution for the original problem, then the optimal solution will require that some y variable is positive.</t>
  </si>
  <si>
    <t>That's all for now.  Bye.</t>
  </si>
  <si>
    <t xml:space="preserve">z = </t>
  </si>
  <si>
    <t>x1 =</t>
  </si>
  <si>
    <t>Place all answers within the cells with a red border.</t>
  </si>
  <si>
    <t>In the Phase 1 method, the optimal objective value is 0 or lower.  There is no danger of having an unbounded solution.</t>
  </si>
  <si>
    <t>Hi,  McGraph and I will be helping out with the Phase 1 - Phase 2 method for linear programming.</t>
  </si>
  <si>
    <t>That's it for the Phase1- Phase 2 method.  The Phase 1 problem refers to the LP with artificial variables that led you to a feasible basis for the original problem.</t>
  </si>
  <si>
    <t>The Phase 2 problem refers to the problem starting from the bfs for the original problem and using the original cost coefficients.</t>
  </si>
  <si>
    <t>Don't erase them.  We'll need them later.</t>
  </si>
  <si>
    <t>You will notice that all three artificial variables are nonbasic.  That's good.</t>
  </si>
  <si>
    <t>We are now halfway there.  We now have a feasible basis for the original problem.</t>
  </si>
  <si>
    <t>alpha</t>
  </si>
  <si>
    <t>M</t>
  </si>
  <si>
    <t>P</t>
  </si>
  <si>
    <t>Step number</t>
  </si>
  <si>
    <t>alpha</t>
  </si>
  <si>
    <t>G</t>
  </si>
  <si>
    <t>H</t>
  </si>
  <si>
    <t>I</t>
  </si>
  <si>
    <t>J</t>
  </si>
  <si>
    <t/>
  </si>
  <si>
    <t>-z</t>
  </si>
  <si>
    <r>
      <t>y</t>
    </r>
    <r>
      <rPr>
        <vertAlign val="subscript"/>
        <sz val="10"/>
        <rFont val="Verdana"/>
        <family val="2"/>
      </rPr>
      <t>1</t>
    </r>
  </si>
  <si>
    <r>
      <t>y</t>
    </r>
    <r>
      <rPr>
        <vertAlign val="subscript"/>
        <sz val="10"/>
        <rFont val="Verdana"/>
        <family val="2"/>
      </rPr>
      <t>2</t>
    </r>
  </si>
  <si>
    <r>
      <t>y</t>
    </r>
    <r>
      <rPr>
        <vertAlign val="subscript"/>
        <sz val="10"/>
        <rFont val="Verdana"/>
        <family val="2"/>
      </rPr>
      <t>3</t>
    </r>
  </si>
  <si>
    <t>Column</t>
  </si>
  <si>
    <t>Row</t>
  </si>
  <si>
    <t>K</t>
  </si>
  <si>
    <t>N</t>
  </si>
  <si>
    <t>alpha8</t>
  </si>
  <si>
    <t>N</t>
  </si>
  <si>
    <t>P</t>
  </si>
  <si>
    <t>K</t>
  </si>
  <si>
    <r>
      <t>x</t>
    </r>
    <r>
      <rPr>
        <vertAlign val="subscript"/>
        <sz val="10"/>
        <rFont val="Verdana"/>
        <family val="2"/>
      </rPr>
      <t>1</t>
    </r>
  </si>
  <si>
    <r>
      <t>x</t>
    </r>
    <r>
      <rPr>
        <vertAlign val="subscript"/>
        <sz val="10"/>
        <rFont val="Verdana"/>
        <family val="2"/>
      </rPr>
      <t>2</t>
    </r>
  </si>
  <si>
    <r>
      <t>x</t>
    </r>
    <r>
      <rPr>
        <vertAlign val="subscript"/>
        <sz val="10"/>
        <rFont val="Verdana"/>
        <family val="2"/>
      </rPr>
      <t>3</t>
    </r>
  </si>
  <si>
    <r>
      <t>x</t>
    </r>
    <r>
      <rPr>
        <vertAlign val="subscript"/>
        <sz val="10"/>
        <rFont val="Verdana"/>
        <family val="2"/>
      </rPr>
      <t>4</t>
    </r>
  </si>
  <si>
    <r>
      <t>s</t>
    </r>
    <r>
      <rPr>
        <vertAlign val="subscript"/>
        <sz val="10"/>
        <rFont val="Verdana"/>
        <family val="2"/>
      </rPr>
      <t>1</t>
    </r>
  </si>
  <si>
    <r>
      <t>s</t>
    </r>
    <r>
      <rPr>
        <vertAlign val="subscript"/>
        <sz val="10"/>
        <rFont val="Verdana"/>
        <family val="2"/>
      </rPr>
      <t>2</t>
    </r>
  </si>
  <si>
    <r>
      <t>s</t>
    </r>
    <r>
      <rPr>
        <vertAlign val="subscript"/>
        <sz val="10"/>
        <rFont val="Verdana"/>
        <family val="2"/>
      </rPr>
      <t>3</t>
    </r>
  </si>
  <si>
    <r>
      <t>x</t>
    </r>
    <r>
      <rPr>
        <vertAlign val="subscript"/>
        <sz val="10"/>
        <color indexed="9"/>
        <rFont val="Verdana"/>
        <family val="2"/>
      </rPr>
      <t>8</t>
    </r>
  </si>
  <si>
    <t>RHS</t>
  </si>
  <si>
    <t>K</t>
  </si>
  <si>
    <t>Pivot</t>
  </si>
  <si>
    <t>L</t>
  </si>
  <si>
    <t>Column</t>
  </si>
  <si>
    <t>Row</t>
  </si>
  <si>
    <t>M</t>
  </si>
  <si>
    <t>I</t>
  </si>
  <si>
    <t>J</t>
  </si>
  <si>
    <r>
      <t>x</t>
    </r>
    <r>
      <rPr>
        <vertAlign val="subscript"/>
        <sz val="10"/>
        <rFont val="Verdana"/>
        <family val="2"/>
      </rPr>
      <t>1</t>
    </r>
  </si>
  <si>
    <t>Pivot</t>
  </si>
  <si>
    <t>N</t>
  </si>
  <si>
    <t>P</t>
  </si>
  <si>
    <t>Remember, if you change the data in the original tableau, you should change it back afterwords.</t>
  </si>
  <si>
    <t xml:space="preserve">The numbers below are the original data.  </t>
  </si>
  <si>
    <t>Most of the parts have multiple correct answers.</t>
  </si>
  <si>
    <t>That's all that we have to say for this problem.  See you soon on the last problem of this set.</t>
  </si>
  <si>
    <r>
      <t>x</t>
    </r>
    <r>
      <rPr>
        <vertAlign val="subscript"/>
        <sz val="10"/>
        <rFont val="Verdana"/>
        <family val="2"/>
      </rPr>
      <t>5</t>
    </r>
  </si>
  <si>
    <r>
      <t>x</t>
    </r>
    <r>
      <rPr>
        <vertAlign val="subscript"/>
        <sz val="10"/>
        <rFont val="Verdana"/>
        <family val="2"/>
      </rPr>
      <t>6</t>
    </r>
  </si>
  <si>
    <r>
      <t>x</t>
    </r>
    <r>
      <rPr>
        <vertAlign val="subscript"/>
        <sz val="10"/>
        <rFont val="Verdana"/>
        <family val="2"/>
      </rPr>
      <t>7</t>
    </r>
  </si>
  <si>
    <t>Do not carry out more than one pivot.</t>
  </si>
  <si>
    <t>Hi.  This question involves a series of short answers.</t>
  </si>
  <si>
    <t>What cell should be changed?  What is the new value of the cell?</t>
  </si>
  <si>
    <t>Example</t>
  </si>
  <si>
    <t xml:space="preserve">Hi, this is an example of cycling in the simplex method.  </t>
  </si>
  <si>
    <t>That is, there is a sequence of degenerate pivots so that after the sequence of pivots, the ending basis is the same as the starting basis.</t>
  </si>
  <si>
    <t>In practice, Phase 1 sometimes is very easy.  And sometimes, it takes more time than Phase 2.  It's hard to predict how easy or hard it will be.</t>
  </si>
  <si>
    <t xml:space="preserve">So,  Phase 1  ends either with a bfs for the original problem or it ends with a proof that there is no feasible solution for the original problem.  </t>
  </si>
  <si>
    <t>Cell</t>
  </si>
  <si>
    <t>Value</t>
  </si>
  <si>
    <t>part a</t>
  </si>
  <si>
    <t>part b</t>
  </si>
  <si>
    <t>part c</t>
  </si>
  <si>
    <t>part d</t>
  </si>
  <si>
    <t>part e</t>
  </si>
  <si>
    <t>part f</t>
  </si>
  <si>
    <t>part g</t>
  </si>
  <si>
    <t xml:space="preserve">There is no problem to be solved on this slide. </t>
  </si>
  <si>
    <t>Each pivot satisfies the min ratio rule, and the final tableau is the same as the intial tableau.</t>
  </si>
  <si>
    <t>Each pivot is degenerate.  The bfs is the same for all tableaus, even though the tableaus are different.</t>
  </si>
  <si>
    <t xml:space="preserve">In each case, you should determine the cell that needs to be changed and the value to which it should be changed. </t>
  </si>
  <si>
    <t>Don't worry about the costs of the artificial variables.  We are not going to permit them to become basic in any future pivot.</t>
  </si>
  <si>
    <t>You will notice that the bottommost tableau is in canonical form.  If it is optimal (ignoring the artificial variables), then you can quit.</t>
  </si>
  <si>
    <t>You can verify that your answer is correct by modifying the data in the first tableau and see if it gives the condition that is asked for.</t>
  </si>
  <si>
    <t>But the point of this exercise is for you to figure out the answers without needing to pivot.</t>
  </si>
  <si>
    <t>So, don't guess if you can avoid it.  And make sure that you can solve each part without needing to pivot.</t>
  </si>
  <si>
    <t>G</t>
  </si>
  <si>
    <t>I</t>
  </si>
  <si>
    <t>I11</t>
  </si>
  <si>
    <t>F</t>
  </si>
  <si>
    <t>E</t>
  </si>
  <si>
    <t>D</t>
  </si>
  <si>
    <t>B</t>
  </si>
  <si>
    <t>C</t>
  </si>
  <si>
    <t>A</t>
  </si>
  <si>
    <t>No hints this time! Good luck!</t>
  </si>
  <si>
    <t>Answer the questions from the problem statement on the answer sheet.</t>
  </si>
  <si>
    <r>
      <t>x</t>
    </r>
    <r>
      <rPr>
        <vertAlign val="subscript"/>
        <sz val="10"/>
        <rFont val="Verdana"/>
        <family val="2"/>
      </rPr>
      <t>5</t>
    </r>
  </si>
  <si>
    <r>
      <t>x</t>
    </r>
    <r>
      <rPr>
        <vertAlign val="subscript"/>
        <sz val="10"/>
        <rFont val="Verdana"/>
        <family val="2"/>
      </rPr>
      <t>6</t>
    </r>
  </si>
  <si>
    <r>
      <t>x</t>
    </r>
    <r>
      <rPr>
        <vertAlign val="subscript"/>
        <sz val="10"/>
        <rFont val="Verdana"/>
        <family val="2"/>
      </rPr>
      <t>7</t>
    </r>
  </si>
  <si>
    <t>example</t>
  </si>
  <si>
    <t>h</t>
  </si>
  <si>
    <t>j</t>
  </si>
  <si>
    <t>Problem 1.</t>
  </si>
  <si>
    <t xml:space="preserve">We introduced an artificial variable y1, y2, y3 in each constraint. But these variables are not part of the original formulation. </t>
  </si>
  <si>
    <t>We've already put the phase 1 objective into the initial tableau.  The correct cost coefficients for the original variables are written above the initial tableau.</t>
  </si>
  <si>
    <t>However, this tableau is not in canonical form: the artificial variables have reduced cost -1, but we need zeroes instead.</t>
  </si>
  <si>
    <t>Put the tableau in canonical form. To do so, add each row to the objective function row to have 0 reduced cost for the artificial variables. Don't forget the rhs!</t>
  </si>
  <si>
    <t>Now you obtained the initial tableau for the Phase 1 objective in canonical form. Carry out pivots until it is optimal.</t>
  </si>
  <si>
    <t>You can go to Problem 2.  Goodbye.</t>
  </si>
  <si>
    <t>Hi,  This problem is dealing with Bland's rule in linear programming.</t>
  </si>
  <si>
    <t>This method was discussed in class.</t>
  </si>
  <si>
    <t>But here we are going to use Bland's rule, and the cycling problem will magically disappear.</t>
  </si>
  <si>
    <t>Now optimize using the simplex algorithm as usual, but use Bland's rule.</t>
  </si>
  <si>
    <t>You will see that there are still degenerate bases, but we do not cycle.</t>
  </si>
  <si>
    <t>Now write in the Answer sheet the optimum bfs and its objective function value.</t>
  </si>
  <si>
    <t>And we're done for this problem. That was easy, wasn't it?</t>
  </si>
  <si>
    <t>It will take a while, but eventually you will find the optimal tableau.</t>
  </si>
  <si>
    <t>Problem 2</t>
  </si>
  <si>
    <t xml:space="preserve">What is the optimal bfs for the problem? </t>
  </si>
  <si>
    <t>Problem 3.</t>
  </si>
  <si>
    <t>Problem 4.</t>
  </si>
  <si>
    <t>A &lt; -2 AND F &lt;= 0 AND C = 0</t>
  </si>
  <si>
    <t>part e</t>
  </si>
  <si>
    <t>part f</t>
  </si>
  <si>
    <t>part g</t>
  </si>
  <si>
    <t>Robert Bland is a smart guy. He would outfox Nooz in most situations. Unless those situations require being an actual fox.</t>
  </si>
  <si>
    <t>Bland's rule is very simple: always pivot on an element in the first column from the left with positive reduced cost.</t>
  </si>
  <si>
    <t>If there are ties for the variable leaving the basis, choose the one in the first row from the top among the tied variables.</t>
  </si>
  <si>
    <t>Answers for Problems 1 to 4.</t>
  </si>
  <si>
    <t>We now ask for a solution that maximizes  v =    -y1 -y2 -y3.</t>
  </si>
  <si>
    <t>As before, all answers should be written on to the "answer sheet."  We have already illustrated the example stated in the homework set.</t>
  </si>
  <si>
    <t>If you want to avoid constantly moving between the answer sheet and this problem, you can open a "new window" which is under the menu item "window."</t>
  </si>
  <si>
    <t xml:space="preserve">Incidentally, it is typical for Professor Orlin to put a question like this on quizzes or midterms.  </t>
  </si>
  <si>
    <t>And you won't have access to Excel at those times.</t>
  </si>
  <si>
    <t>Professor Orlin really likes this type of problem.  He almost always puts a problem like this on quizzes.</t>
  </si>
  <si>
    <t>We've made a copy of the tableau below in case you change any of the data and carry out a pivot.  But you don't need to do that to answer the questions.</t>
  </si>
  <si>
    <t xml:space="preserve">If you look at the spreadsheet entitled "Degeneracy Ex."  you will see an example in which the simplex method "cycles."  </t>
  </si>
  <si>
    <t>For parts f and g, you should change the 1 in P14 to a 0 prior to answering the questions.</t>
  </si>
  <si>
    <t>part h</t>
  </si>
  <si>
    <t xml:space="preserve">At this point, change the objective of the FIRST tableau so that the objective function is  the original objective function: x1 + 2x2 + 2 x3 -3 x4. </t>
  </si>
  <si>
    <t>H</t>
  </si>
  <si>
    <t>J</t>
  </si>
  <si>
    <t xml:space="preserve">z = </t>
  </si>
  <si>
    <t xml:space="preserve">x3 = </t>
  </si>
  <si>
    <t xml:space="preserve">s1 = </t>
  </si>
  <si>
    <t>x1 =</t>
  </si>
  <si>
    <t>x4 =</t>
  </si>
  <si>
    <t>s2 =</t>
  </si>
  <si>
    <t xml:space="preserve">x2 = </t>
  </si>
  <si>
    <t xml:space="preserve">s3 = </t>
  </si>
  <si>
    <t>G11</t>
  </si>
  <si>
    <t>H11</t>
  </si>
  <si>
    <t>J11</t>
  </si>
  <si>
    <t>P12</t>
  </si>
  <si>
    <t>P13</t>
  </si>
  <si>
    <t>P14</t>
  </si>
  <si>
    <t>F&gt;0</t>
  </si>
  <si>
    <t>F=0</t>
  </si>
  <si>
    <t>A&lt;0</t>
  </si>
  <si>
    <t>B&lt;0</t>
  </si>
  <si>
    <t>C&lt;0</t>
  </si>
  <si>
    <t>A&lt;=</t>
  </si>
  <si>
    <t>B&lt;=0</t>
  </si>
  <si>
    <t>C&lt;=0</t>
  </si>
  <si>
    <t>with at least one to be zero</t>
  </si>
  <si>
    <t>C&lt;=0 (C&lt;0 should be OK) and E&gt;=0.5</t>
  </si>
  <si>
    <t>A&gt;0 and D&lt;=0</t>
  </si>
  <si>
    <t>A=0, B&lt;=0,C&lt;=0, D&lt;=0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</si>
</sst>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0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4"/>
      <name val="Verdana"/>
      <family val="2"/>
    </font>
    <font>
      <sz val="10"/>
      <color indexed="9"/>
      <name val="Verdana"/>
      <family val="0"/>
    </font>
    <font>
      <vertAlign val="subscript"/>
      <sz val="10"/>
      <name val="Verdana"/>
      <family val="2"/>
    </font>
    <font>
      <vertAlign val="subscript"/>
      <sz val="10"/>
      <color indexed="9"/>
      <name val="Verdana"/>
      <family val="2"/>
    </font>
    <font>
      <sz val="12"/>
      <color indexed="14"/>
      <name val="Verdana"/>
      <family val="2"/>
    </font>
    <font>
      <b/>
      <sz val="12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0"/>
      <color indexed="10"/>
      <name val="Verdana"/>
      <family val="2"/>
    </font>
    <font>
      <sz val="9"/>
      <color indexed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0"/>
      <color indexed="43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  <font>
      <sz val="10"/>
      <color rgb="FFFFFF99"/>
      <name val="Verdana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5"/>
      </left>
      <right>
        <color indexed="63"/>
      </right>
      <top style="thick">
        <color indexed="25"/>
      </top>
      <bottom>
        <color indexed="63"/>
      </bottom>
    </border>
    <border>
      <left>
        <color indexed="63"/>
      </left>
      <right style="thick">
        <color indexed="25"/>
      </right>
      <top style="thick">
        <color indexed="25"/>
      </top>
      <bottom>
        <color indexed="63"/>
      </bottom>
    </border>
    <border>
      <left style="thick">
        <color indexed="2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5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>
        <color indexed="25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 style="thick">
        <color indexed="25"/>
      </right>
      <top>
        <color indexed="63"/>
      </top>
      <bottom style="thick">
        <color indexed="2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rgb="FFF20884"/>
      </left>
      <right style="thick">
        <color rgb="FFF20884"/>
      </right>
      <top style="thick">
        <color rgb="FFF20884"/>
      </top>
      <bottom style="thick">
        <color rgb="FFF20884"/>
      </bottom>
    </border>
    <border>
      <left style="thick">
        <color rgb="FFF20884"/>
      </left>
      <right style="thick">
        <color rgb="FFF20884"/>
      </right>
      <top>
        <color indexed="63"/>
      </top>
      <bottom style="thick">
        <color rgb="FFF20884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0" borderId="15" xfId="0" applyBorder="1" applyAlignment="1">
      <alignment/>
    </xf>
    <xf numFmtId="0" fontId="6" fillId="33" borderId="1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 quotePrefix="1">
      <alignment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" fontId="0" fillId="34" borderId="14" xfId="0" applyNumberForma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36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16" fontId="0" fillId="0" borderId="0" xfId="0" applyNumberForma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170" fontId="0" fillId="0" borderId="0" xfId="42" applyNumberFormat="1" applyFont="1" applyAlignment="1">
      <alignment/>
    </xf>
    <xf numFmtId="0" fontId="0" fillId="34" borderId="14" xfId="0" applyFont="1" applyFill="1" applyBorder="1" applyAlignment="1">
      <alignment horizontal="center"/>
    </xf>
    <xf numFmtId="1" fontId="0" fillId="34" borderId="14" xfId="0" applyNumberFormat="1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Font="1" applyAlignment="1" quotePrefix="1">
      <alignment vertical="center" wrapText="1"/>
    </xf>
    <xf numFmtId="0" fontId="0" fillId="0" borderId="2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36" borderId="17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0" borderId="25" xfId="0" applyBorder="1" applyAlignment="1">
      <alignment/>
    </xf>
    <xf numFmtId="0" fontId="52" fillId="38" borderId="16" xfId="0" applyFont="1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27" xfId="0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5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">
    <dxf>
      <font>
        <strike val="0"/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strike val="0"/>
        <color indexed="9"/>
      </font>
    </dxf>
    <dxf>
      <font>
        <color indexed="43"/>
      </font>
    </dxf>
    <dxf>
      <font>
        <color indexed="43"/>
      </font>
    </dxf>
    <dxf>
      <font>
        <strike val="0"/>
        <color indexed="9"/>
      </font>
    </dxf>
    <dxf>
      <font>
        <color indexed="43"/>
      </font>
    </dxf>
    <dxf>
      <font>
        <strike val="0"/>
        <color indexed="9"/>
      </font>
    </dxf>
    <dxf>
      <font>
        <color indexed="43"/>
      </font>
    </dxf>
    <dxf>
      <font>
        <color indexed="43"/>
      </font>
    </dxf>
    <dxf>
      <font>
        <strike val="0"/>
        <color indexed="9"/>
      </font>
    </dxf>
    <dxf>
      <font>
        <color indexed="43"/>
      </font>
    </dxf>
    <dxf>
      <font>
        <color rgb="FFFFFF99"/>
      </font>
      <border/>
    </dxf>
    <dxf>
      <font>
        <strike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1</xdr:row>
      <xdr:rowOff>133350</xdr:rowOff>
    </xdr:from>
    <xdr:to>
      <xdr:col>17</xdr:col>
      <xdr:colOff>47625</xdr:colOff>
      <xdr:row>7</xdr:row>
      <xdr:rowOff>47625</xdr:rowOff>
    </xdr:to>
    <xdr:sp>
      <xdr:nvSpPr>
        <xdr:cNvPr id="1" name="Rectangular Callout 1"/>
        <xdr:cNvSpPr>
          <a:spLocks/>
        </xdr:cNvSpPr>
      </xdr:nvSpPr>
      <xdr:spPr>
        <a:xfrm>
          <a:off x="3895725" y="295275"/>
          <a:ext cx="2476500" cy="1038225"/>
        </a:xfrm>
        <a:prstGeom prst="wedgeRectCallout">
          <a:avLst>
            <a:gd name="adj1" fmla="val 77763"/>
            <a:gd name="adj2" fmla="val 87333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8</xdr:row>
      <xdr:rowOff>133350</xdr:rowOff>
    </xdr:from>
    <xdr:to>
      <xdr:col>0</xdr:col>
      <xdr:colOff>942975</xdr:colOff>
      <xdr:row>15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81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161925</xdr:colOff>
      <xdr:row>7</xdr:row>
      <xdr:rowOff>114300</xdr:rowOff>
    </xdr:from>
    <xdr:to>
      <xdr:col>19</xdr:col>
      <xdr:colOff>866775</xdr:colOff>
      <xdr:row>15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05675" y="1400175"/>
          <a:ext cx="7048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895350</xdr:colOff>
      <xdr:row>1</xdr:row>
      <xdr:rowOff>133350</xdr:rowOff>
    </xdr:from>
    <xdr:to>
      <xdr:col>9</xdr:col>
      <xdr:colOff>47625</xdr:colOff>
      <xdr:row>7</xdr:row>
      <xdr:rowOff>47625</xdr:rowOff>
    </xdr:to>
    <xdr:sp>
      <xdr:nvSpPr>
        <xdr:cNvPr id="4" name="Rectangular Callout 4"/>
        <xdr:cNvSpPr>
          <a:spLocks/>
        </xdr:cNvSpPr>
      </xdr:nvSpPr>
      <xdr:spPr>
        <a:xfrm>
          <a:off x="895350" y="295275"/>
          <a:ext cx="2695575" cy="1038225"/>
        </a:xfrm>
        <a:prstGeom prst="wedgeRectCallout">
          <a:avLst>
            <a:gd name="adj1" fmla="val -51722"/>
            <a:gd name="adj2" fmla="val 7075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257175</xdr:colOff>
      <xdr:row>2</xdr:row>
      <xdr:rowOff>9525</xdr:rowOff>
    </xdr:from>
    <xdr:to>
      <xdr:col>17</xdr:col>
      <xdr:colOff>209550</xdr:colOff>
      <xdr:row>7</xdr:row>
      <xdr:rowOff>76200</xdr:rowOff>
    </xdr:to>
    <xdr:sp>
      <xdr:nvSpPr>
        <xdr:cNvPr id="1" name="Rectangular Callout 1"/>
        <xdr:cNvSpPr>
          <a:spLocks/>
        </xdr:cNvSpPr>
      </xdr:nvSpPr>
      <xdr:spPr>
        <a:xfrm>
          <a:off x="3867150" y="333375"/>
          <a:ext cx="2771775" cy="1028700"/>
        </a:xfrm>
        <a:prstGeom prst="wedgeRectCallout">
          <a:avLst>
            <a:gd name="adj1" fmla="val 50472"/>
            <a:gd name="adj2" fmla="val 80967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7</xdr:row>
      <xdr:rowOff>38100</xdr:rowOff>
    </xdr:from>
    <xdr:to>
      <xdr:col>0</xdr:col>
      <xdr:colOff>942975</xdr:colOff>
      <xdr:row>14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23975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342900</xdr:colOff>
      <xdr:row>8</xdr:row>
      <xdr:rowOff>28575</xdr:rowOff>
    </xdr:from>
    <xdr:to>
      <xdr:col>19</xdr:col>
      <xdr:colOff>228600</xdr:colOff>
      <xdr:row>15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476375"/>
          <a:ext cx="7048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</xdr:row>
      <xdr:rowOff>114300</xdr:rowOff>
    </xdr:from>
    <xdr:to>
      <xdr:col>8</xdr:col>
      <xdr:colOff>352425</xdr:colOff>
      <xdr:row>8</xdr:row>
      <xdr:rowOff>133350</xdr:rowOff>
    </xdr:to>
    <xdr:sp>
      <xdr:nvSpPr>
        <xdr:cNvPr id="4" name="Rectangular Callout 4"/>
        <xdr:cNvSpPr>
          <a:spLocks/>
        </xdr:cNvSpPr>
      </xdr:nvSpPr>
      <xdr:spPr>
        <a:xfrm>
          <a:off x="1247775" y="276225"/>
          <a:ext cx="2314575" cy="1304925"/>
        </a:xfrm>
        <a:prstGeom prst="wedgeRectCallout">
          <a:avLst>
            <a:gd name="adj1" fmla="val -72726"/>
            <a:gd name="adj2" fmla="val 65296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1</xdr:row>
      <xdr:rowOff>95250</xdr:rowOff>
    </xdr:from>
    <xdr:to>
      <xdr:col>16</xdr:col>
      <xdr:colOff>85725</xdr:colOff>
      <xdr:row>7</xdr:row>
      <xdr:rowOff>95250</xdr:rowOff>
    </xdr:to>
    <xdr:sp>
      <xdr:nvSpPr>
        <xdr:cNvPr id="1" name="Rectangular Callout 1"/>
        <xdr:cNvSpPr>
          <a:spLocks/>
        </xdr:cNvSpPr>
      </xdr:nvSpPr>
      <xdr:spPr>
        <a:xfrm>
          <a:off x="3962400" y="257175"/>
          <a:ext cx="2390775" cy="1123950"/>
        </a:xfrm>
        <a:prstGeom prst="wedgeRectCallout">
          <a:avLst>
            <a:gd name="adj1" fmla="val 68583"/>
            <a:gd name="adj2" fmla="val 67606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8</xdr:row>
      <xdr:rowOff>114300</xdr:rowOff>
    </xdr:from>
    <xdr:to>
      <xdr:col>0</xdr:col>
      <xdr:colOff>942975</xdr:colOff>
      <xdr:row>15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6210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7</xdr:row>
      <xdr:rowOff>76200</xdr:rowOff>
    </xdr:from>
    <xdr:to>
      <xdr:col>18</xdr:col>
      <xdr:colOff>66675</xdr:colOff>
      <xdr:row>14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1362075"/>
          <a:ext cx="695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114300</xdr:rowOff>
    </xdr:from>
    <xdr:to>
      <xdr:col>8</xdr:col>
      <xdr:colOff>57150</xdr:colOff>
      <xdr:row>7</xdr:row>
      <xdr:rowOff>114300</xdr:rowOff>
    </xdr:to>
    <xdr:sp>
      <xdr:nvSpPr>
        <xdr:cNvPr id="4" name="Rectangular Callout 4"/>
        <xdr:cNvSpPr>
          <a:spLocks/>
        </xdr:cNvSpPr>
      </xdr:nvSpPr>
      <xdr:spPr>
        <a:xfrm>
          <a:off x="1276350" y="276225"/>
          <a:ext cx="1990725" cy="1123950"/>
        </a:xfrm>
        <a:prstGeom prst="wedgeRectCallout">
          <a:avLst>
            <a:gd name="adj1" fmla="val -73319"/>
            <a:gd name="adj2" fmla="val 67935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</xdr:row>
      <xdr:rowOff>38100</xdr:rowOff>
    </xdr:from>
    <xdr:to>
      <xdr:col>0</xdr:col>
      <xdr:colOff>942975</xdr:colOff>
      <xdr:row>14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23975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6</xdr:row>
      <xdr:rowOff>95250</xdr:rowOff>
    </xdr:from>
    <xdr:to>
      <xdr:col>18</xdr:col>
      <xdr:colOff>352425</xdr:colOff>
      <xdr:row>14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6525" y="1219200"/>
          <a:ext cx="7048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1</xdr:row>
      <xdr:rowOff>76200</xdr:rowOff>
    </xdr:from>
    <xdr:to>
      <xdr:col>8</xdr:col>
      <xdr:colOff>28575</xdr:colOff>
      <xdr:row>7</xdr:row>
      <xdr:rowOff>76200</xdr:rowOff>
    </xdr:to>
    <xdr:sp>
      <xdr:nvSpPr>
        <xdr:cNvPr id="3" name="Rectangular Callout 4"/>
        <xdr:cNvSpPr>
          <a:spLocks/>
        </xdr:cNvSpPr>
      </xdr:nvSpPr>
      <xdr:spPr>
        <a:xfrm>
          <a:off x="1257300" y="238125"/>
          <a:ext cx="1981200" cy="1123950"/>
        </a:xfrm>
        <a:prstGeom prst="wedgeRectCallout">
          <a:avLst>
            <a:gd name="adj1" fmla="val -73319"/>
            <a:gd name="adj2" fmla="val 67935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381000</xdr:colOff>
      <xdr:row>1</xdr:row>
      <xdr:rowOff>66675</xdr:rowOff>
    </xdr:from>
    <xdr:to>
      <xdr:col>15</xdr:col>
      <xdr:colOff>390525</xdr:colOff>
      <xdr:row>7</xdr:row>
      <xdr:rowOff>76200</xdr:rowOff>
    </xdr:to>
    <xdr:sp>
      <xdr:nvSpPr>
        <xdr:cNvPr id="4" name="Rectangular Callout 4"/>
        <xdr:cNvSpPr>
          <a:spLocks/>
        </xdr:cNvSpPr>
      </xdr:nvSpPr>
      <xdr:spPr>
        <a:xfrm>
          <a:off x="3990975" y="228600"/>
          <a:ext cx="1981200" cy="1133475"/>
        </a:xfrm>
        <a:prstGeom prst="wedgeRectCallout">
          <a:avLst>
            <a:gd name="adj1" fmla="val 71814"/>
            <a:gd name="adj2" fmla="val 65699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1</xdr:row>
      <xdr:rowOff>76200</xdr:rowOff>
    </xdr:from>
    <xdr:to>
      <xdr:col>16</xdr:col>
      <xdr:colOff>28575</xdr:colOff>
      <xdr:row>7</xdr:row>
      <xdr:rowOff>76200</xdr:rowOff>
    </xdr:to>
    <xdr:sp>
      <xdr:nvSpPr>
        <xdr:cNvPr id="1" name="Rectangular Callout 1"/>
        <xdr:cNvSpPr>
          <a:spLocks/>
        </xdr:cNvSpPr>
      </xdr:nvSpPr>
      <xdr:spPr>
        <a:xfrm>
          <a:off x="4667250" y="238125"/>
          <a:ext cx="2609850" cy="1123950"/>
        </a:xfrm>
        <a:prstGeom prst="wedgeRectCallout">
          <a:avLst>
            <a:gd name="adj1" fmla="val 64796"/>
            <a:gd name="adj2" fmla="val 60814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57150</xdr:colOff>
      <xdr:row>6</xdr:row>
      <xdr:rowOff>123825</xdr:rowOff>
    </xdr:from>
    <xdr:to>
      <xdr:col>0</xdr:col>
      <xdr:colOff>971550</xdr:colOff>
      <xdr:row>13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47775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47625</xdr:colOff>
      <xdr:row>6</xdr:row>
      <xdr:rowOff>85725</xdr:rowOff>
    </xdr:from>
    <xdr:to>
      <xdr:col>18</xdr:col>
      <xdr:colOff>142875</xdr:colOff>
      <xdr:row>13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1209675"/>
          <a:ext cx="7048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95250</xdr:rowOff>
    </xdr:from>
    <xdr:to>
      <xdr:col>8</xdr:col>
      <xdr:colOff>0</xdr:colOff>
      <xdr:row>7</xdr:row>
      <xdr:rowOff>9525</xdr:rowOff>
    </xdr:to>
    <xdr:sp>
      <xdr:nvSpPr>
        <xdr:cNvPr id="4" name="Rectangular Callout 4"/>
        <xdr:cNvSpPr>
          <a:spLocks/>
        </xdr:cNvSpPr>
      </xdr:nvSpPr>
      <xdr:spPr>
        <a:xfrm>
          <a:off x="1276350" y="257175"/>
          <a:ext cx="2209800" cy="1038225"/>
        </a:xfrm>
        <a:prstGeom prst="wedgeRectCallout">
          <a:avLst>
            <a:gd name="adj1" fmla="val -72726"/>
            <a:gd name="adj2" fmla="val 65296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zoomScale="125" zoomScaleNormal="125" workbookViewId="0" topLeftCell="A1">
      <selection activeCell="B51" sqref="B51:J51"/>
    </sheetView>
  </sheetViews>
  <sheetFormatPr defaultColWidth="11.00390625" defaultRowHeight="12.75"/>
  <cols>
    <col min="1" max="1" width="11.00390625" style="0" customWidth="1"/>
    <col min="2" max="2" width="8.625" style="0" customWidth="1"/>
    <col min="3" max="7" width="7.00390625" style="0" customWidth="1"/>
    <col min="8" max="8" width="7.25390625" style="0" customWidth="1"/>
    <col min="9" max="9" width="7.75390625" style="0" customWidth="1"/>
  </cols>
  <sheetData>
    <row r="1" ht="18">
      <c r="A1" s="31" t="s">
        <v>146</v>
      </c>
    </row>
    <row r="4" ht="12.75">
      <c r="A4" t="s">
        <v>19</v>
      </c>
    </row>
    <row r="6" spans="1:2" ht="13.5" thickBot="1">
      <c r="A6" s="49" t="s">
        <v>120</v>
      </c>
      <c r="B6" t="s">
        <v>7</v>
      </c>
    </row>
    <row r="7" spans="8:9" ht="15" thickBot="1" thickTop="1">
      <c r="H7" t="s">
        <v>4</v>
      </c>
      <c r="I7" s="30"/>
    </row>
    <row r="8" spans="2:9" ht="15" thickBot="1" thickTop="1">
      <c r="B8" t="s">
        <v>18</v>
      </c>
      <c r="C8" s="30">
        <v>0.83</v>
      </c>
      <c r="E8" t="s">
        <v>2</v>
      </c>
      <c r="F8" s="30">
        <v>2.67</v>
      </c>
      <c r="H8" t="s">
        <v>5</v>
      </c>
      <c r="I8" s="30"/>
    </row>
    <row r="9" spans="2:9" ht="15" thickBot="1" thickTop="1">
      <c r="B9" t="s">
        <v>1</v>
      </c>
      <c r="C9" s="30">
        <v>0.75</v>
      </c>
      <c r="E9" t="s">
        <v>3</v>
      </c>
      <c r="F9" s="30"/>
      <c r="H9" t="s">
        <v>6</v>
      </c>
      <c r="I9" s="30"/>
    </row>
    <row r="10" ht="13.5" thickTop="1"/>
    <row r="11" ht="12.75">
      <c r="B11" t="s">
        <v>8</v>
      </c>
    </row>
    <row r="12" ht="13.5" thickBot="1">
      <c r="B12" t="s">
        <v>9</v>
      </c>
    </row>
    <row r="13" spans="2:3" ht="15" thickBot="1" thickTop="1">
      <c r="B13" t="s">
        <v>17</v>
      </c>
      <c r="C13" s="57">
        <v>8.7</v>
      </c>
    </row>
    <row r="14" spans="2:6" ht="15" thickBot="1" thickTop="1">
      <c r="B14" t="s">
        <v>18</v>
      </c>
      <c r="C14" s="30">
        <v>0</v>
      </c>
      <c r="E14" t="s">
        <v>2</v>
      </c>
      <c r="F14" s="30">
        <v>5.091</v>
      </c>
    </row>
    <row r="15" spans="2:6" ht="15" thickBot="1" thickTop="1">
      <c r="B15" t="s">
        <v>1</v>
      </c>
      <c r="C15" s="30">
        <v>0.64</v>
      </c>
      <c r="E15" t="s">
        <v>3</v>
      </c>
      <c r="F15" s="30">
        <v>0.91</v>
      </c>
    </row>
    <row r="16" ht="13.5" thickTop="1"/>
    <row r="19" spans="1:2" ht="13.5" thickBot="1">
      <c r="A19" s="49" t="s">
        <v>135</v>
      </c>
      <c r="B19" s="39" t="s">
        <v>136</v>
      </c>
    </row>
    <row r="20" spans="2:9" ht="15" thickBot="1" thickTop="1">
      <c r="B20" t="s">
        <v>160</v>
      </c>
      <c r="C20" s="70">
        <v>5.5</v>
      </c>
      <c r="E20" t="s">
        <v>161</v>
      </c>
      <c r="F20" s="70"/>
      <c r="H20" t="s">
        <v>162</v>
      </c>
      <c r="I20" s="70">
        <v>1.5</v>
      </c>
    </row>
    <row r="21" spans="2:9" ht="15" thickBot="1" thickTop="1">
      <c r="B21" t="s">
        <v>163</v>
      </c>
      <c r="C21" s="71"/>
      <c r="E21" t="s">
        <v>164</v>
      </c>
      <c r="F21" s="71">
        <v>2</v>
      </c>
      <c r="H21" t="s">
        <v>165</v>
      </c>
      <c r="I21" s="71"/>
    </row>
    <row r="22" spans="2:9" ht="15" thickBot="1" thickTop="1">
      <c r="B22" t="s">
        <v>166</v>
      </c>
      <c r="C22" s="71">
        <v>2</v>
      </c>
      <c r="H22" t="s">
        <v>167</v>
      </c>
      <c r="I22" s="71"/>
    </row>
    <row r="23" ht="13.5" thickTop="1"/>
    <row r="27" spans="1:2" ht="12.75">
      <c r="A27" s="49" t="s">
        <v>137</v>
      </c>
      <c r="B27" t="s">
        <v>79</v>
      </c>
    </row>
    <row r="29" spans="3:4" ht="13.5" thickBot="1">
      <c r="C29" s="34" t="s">
        <v>85</v>
      </c>
      <c r="D29" s="34" t="s">
        <v>86</v>
      </c>
    </row>
    <row r="30" spans="1:5" ht="15" thickBot="1" thickTop="1">
      <c r="A30" s="35" t="s">
        <v>80</v>
      </c>
      <c r="C30" s="40" t="s">
        <v>105</v>
      </c>
      <c r="D30" s="36">
        <v>1</v>
      </c>
      <c r="E30" s="39"/>
    </row>
    <row r="31" spans="1:9" ht="15" thickBot="1" thickTop="1">
      <c r="A31" s="35" t="s">
        <v>87</v>
      </c>
      <c r="C31" s="72" t="s">
        <v>168</v>
      </c>
      <c r="D31" s="36">
        <v>0</v>
      </c>
      <c r="E31" s="73" t="s">
        <v>169</v>
      </c>
      <c r="F31" s="39">
        <v>0</v>
      </c>
      <c r="G31" s="73" t="s">
        <v>105</v>
      </c>
      <c r="H31">
        <v>0</v>
      </c>
      <c r="I31" s="39"/>
    </row>
    <row r="32" spans="1:4" ht="15" thickBot="1" thickTop="1">
      <c r="A32" s="35" t="s">
        <v>88</v>
      </c>
      <c r="C32" s="72" t="s">
        <v>170</v>
      </c>
      <c r="D32" s="36">
        <v>0</v>
      </c>
    </row>
    <row r="33" spans="1:13" ht="15" thickBot="1" thickTop="1">
      <c r="A33" s="35" t="s">
        <v>89</v>
      </c>
      <c r="C33" s="72" t="s">
        <v>169</v>
      </c>
      <c r="D33" s="36">
        <v>1</v>
      </c>
      <c r="E33" s="39"/>
      <c r="F33" s="39"/>
      <c r="M33" s="39"/>
    </row>
    <row r="34" spans="1:5" ht="15" thickBot="1" thickTop="1">
      <c r="A34" s="35" t="s">
        <v>90</v>
      </c>
      <c r="C34" s="72" t="s">
        <v>105</v>
      </c>
      <c r="D34" s="36">
        <v>1</v>
      </c>
      <c r="E34" s="39"/>
    </row>
    <row r="35" spans="1:9" ht="15" thickBot="1" thickTop="1">
      <c r="A35" s="35" t="s">
        <v>91</v>
      </c>
      <c r="C35" s="40" t="s">
        <v>171</v>
      </c>
      <c r="D35" s="36">
        <v>0</v>
      </c>
      <c r="E35" s="39" t="s">
        <v>172</v>
      </c>
      <c r="F35" s="39">
        <v>0</v>
      </c>
      <c r="G35" s="39" t="s">
        <v>173</v>
      </c>
      <c r="H35">
        <v>0</v>
      </c>
      <c r="I35" s="39"/>
    </row>
    <row r="36" spans="1:6" ht="15" thickBot="1" thickTop="1">
      <c r="A36" s="35" t="s">
        <v>92</v>
      </c>
      <c r="C36" s="72" t="s">
        <v>105</v>
      </c>
      <c r="D36" s="36">
        <v>1</v>
      </c>
      <c r="E36" s="39"/>
      <c r="F36" s="39"/>
    </row>
    <row r="37" spans="1:7" ht="15" thickBot="1" thickTop="1">
      <c r="A37" s="35" t="s">
        <v>93</v>
      </c>
      <c r="C37" s="72" t="s">
        <v>168</v>
      </c>
      <c r="D37" s="36">
        <v>1</v>
      </c>
      <c r="E37" s="39"/>
      <c r="G37" s="39"/>
    </row>
    <row r="38" spans="1:4" ht="13.5" thickTop="1">
      <c r="A38" s="35"/>
      <c r="C38" s="32"/>
      <c r="D38" s="32"/>
    </row>
    <row r="39" spans="1:4" ht="12.75">
      <c r="A39" s="35"/>
      <c r="C39" s="32"/>
      <c r="D39" s="32"/>
    </row>
    <row r="42" ht="12.75">
      <c r="A42" s="49" t="s">
        <v>138</v>
      </c>
    </row>
    <row r="43" spans="1:2" ht="13.5" thickBot="1">
      <c r="A43" s="51" t="s">
        <v>117</v>
      </c>
      <c r="B43" s="39" t="s">
        <v>139</v>
      </c>
    </row>
    <row r="44" spans="1:10" ht="13.5" thickTop="1">
      <c r="A44" s="35" t="s">
        <v>87</v>
      </c>
      <c r="B44" s="74" t="s">
        <v>174</v>
      </c>
      <c r="C44" s="52"/>
      <c r="D44" s="52"/>
      <c r="E44" s="52"/>
      <c r="F44" s="52"/>
      <c r="G44" s="52"/>
      <c r="H44" s="52"/>
      <c r="I44" s="52"/>
      <c r="J44" s="53"/>
    </row>
    <row r="45" spans="1:10" ht="12.75">
      <c r="A45" s="35" t="s">
        <v>88</v>
      </c>
      <c r="B45" s="75" t="s">
        <v>175</v>
      </c>
      <c r="C45" s="54"/>
      <c r="D45" s="54"/>
      <c r="E45" s="54"/>
      <c r="F45" s="54"/>
      <c r="G45" s="54"/>
      <c r="H45" s="54"/>
      <c r="I45" s="54"/>
      <c r="J45" s="55"/>
    </row>
    <row r="46" spans="1:10" ht="12.75">
      <c r="A46" s="35" t="s">
        <v>89</v>
      </c>
      <c r="B46" s="75" t="s">
        <v>179</v>
      </c>
      <c r="C46" s="76" t="s">
        <v>180</v>
      </c>
      <c r="D46" s="76" t="s">
        <v>181</v>
      </c>
      <c r="E46" s="54"/>
      <c r="F46" s="54"/>
      <c r="G46" s="54"/>
      <c r="H46" s="54"/>
      <c r="I46" s="54"/>
      <c r="J46" s="55"/>
    </row>
    <row r="47" spans="1:10" ht="12.75">
      <c r="A47" s="35" t="s">
        <v>90</v>
      </c>
      <c r="B47" s="75" t="s">
        <v>179</v>
      </c>
      <c r="C47" s="76" t="s">
        <v>180</v>
      </c>
      <c r="D47" s="76" t="s">
        <v>181</v>
      </c>
      <c r="E47" s="77" t="s">
        <v>182</v>
      </c>
      <c r="F47" s="77"/>
      <c r="G47" s="77"/>
      <c r="H47" s="77"/>
      <c r="I47" s="77"/>
      <c r="J47" s="78"/>
    </row>
    <row r="48" spans="1:10" ht="12.75">
      <c r="A48" s="51" t="s">
        <v>140</v>
      </c>
      <c r="B48" s="75" t="s">
        <v>176</v>
      </c>
      <c r="C48" s="54" t="s">
        <v>177</v>
      </c>
      <c r="D48" s="54" t="s">
        <v>178</v>
      </c>
      <c r="E48" s="54"/>
      <c r="F48" s="54"/>
      <c r="G48" s="54"/>
      <c r="H48" s="54"/>
      <c r="I48" s="54"/>
      <c r="J48" s="55"/>
    </row>
    <row r="49" spans="1:10" ht="12.75">
      <c r="A49" s="51" t="s">
        <v>141</v>
      </c>
      <c r="B49" s="79" t="s">
        <v>183</v>
      </c>
      <c r="C49" s="80"/>
      <c r="D49" s="80"/>
      <c r="E49" s="80"/>
      <c r="F49" s="80"/>
      <c r="G49" s="80"/>
      <c r="H49" s="80"/>
      <c r="I49" s="80"/>
      <c r="J49" s="81"/>
    </row>
    <row r="50" spans="1:10" ht="12.75">
      <c r="A50" s="50" t="s">
        <v>142</v>
      </c>
      <c r="B50" s="79" t="s">
        <v>184</v>
      </c>
      <c r="C50" s="82"/>
      <c r="D50" s="82"/>
      <c r="E50" s="82"/>
      <c r="F50" s="82"/>
      <c r="G50" s="82"/>
      <c r="H50" s="82"/>
      <c r="I50" s="82"/>
      <c r="J50" s="83"/>
    </row>
    <row r="51" spans="1:10" ht="13.5" thickBot="1">
      <c r="A51" s="50" t="s">
        <v>156</v>
      </c>
      <c r="B51" s="84" t="s">
        <v>185</v>
      </c>
      <c r="C51" s="85"/>
      <c r="D51" s="85"/>
      <c r="E51" s="85"/>
      <c r="F51" s="85"/>
      <c r="G51" s="85"/>
      <c r="H51" s="85"/>
      <c r="I51" s="85"/>
      <c r="J51" s="86"/>
    </row>
    <row r="52" ht="13.5" thickTop="1">
      <c r="A52" s="35"/>
    </row>
    <row r="53" ht="12.75">
      <c r="A53" s="35"/>
    </row>
    <row r="54" ht="12.75">
      <c r="A54" s="50"/>
    </row>
  </sheetData>
  <sheetProtection/>
  <mergeCells count="4">
    <mergeCell ref="E47:J47"/>
    <mergeCell ref="B49:J49"/>
    <mergeCell ref="B50:J50"/>
    <mergeCell ref="B51:J51"/>
  </mergeCells>
  <printOptions/>
  <pageMargins left="0.75" right="0.75" top="1" bottom="1" header="0.5" footer="0.5"/>
  <pageSetup horizontalDpi="1200" verticalDpi="1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393"/>
  <sheetViews>
    <sheetView tabSelected="1" zoomScale="140" zoomScaleNormal="140" workbookViewId="0" topLeftCell="A12">
      <selection activeCell="G12" sqref="G12"/>
    </sheetView>
  </sheetViews>
  <sheetFormatPr defaultColWidth="11.00390625" defaultRowHeight="12.75"/>
  <cols>
    <col min="1" max="1" width="13.00390625" style="0" customWidth="1"/>
    <col min="2" max="2" width="4.375" style="1" customWidth="1"/>
    <col min="3" max="3" width="2.625" style="1" customWidth="1"/>
    <col min="4" max="4" width="4.625" style="1" customWidth="1"/>
    <col min="5" max="5" width="1.75390625" style="1" customWidth="1"/>
    <col min="6" max="7" width="5.25390625" style="1" customWidth="1"/>
    <col min="8" max="8" width="4.375" style="1" customWidth="1"/>
    <col min="9" max="11" width="5.25390625" style="1" customWidth="1"/>
    <col min="12" max="12" width="5.375" style="1" customWidth="1"/>
    <col min="13" max="13" width="5.25390625" style="1" customWidth="1"/>
    <col min="14" max="14" width="2.75390625" style="1" customWidth="1"/>
    <col min="15" max="15" width="2.00390625" style="1" customWidth="1"/>
    <col min="16" max="16" width="4.75390625" style="26" customWidth="1"/>
    <col min="17" max="17" width="5.875" style="0" customWidth="1"/>
    <col min="18" max="19" width="5.375" style="0" customWidth="1"/>
    <col min="20" max="20" width="17.125" style="0" customWidth="1"/>
    <col min="21" max="21" width="3.875" style="0" customWidth="1"/>
    <col min="22" max="22" width="26.25390625" style="0" customWidth="1"/>
    <col min="23" max="23" width="3.25390625" style="0" customWidth="1"/>
    <col min="24" max="24" width="29.375" style="0" customWidth="1"/>
    <col min="25" max="26" width="11.00390625" style="0" customWidth="1"/>
    <col min="27" max="27" width="4.25390625" style="1" customWidth="1"/>
    <col min="28" max="28" width="3.75390625" style="1" customWidth="1"/>
    <col min="29" max="29" width="4.75390625" style="0" customWidth="1"/>
    <col min="30" max="30" width="4.625" style="0" customWidth="1"/>
    <col min="31" max="31" width="3.75390625" style="0" customWidth="1"/>
    <col min="32" max="33" width="4.625" style="1" customWidth="1"/>
    <col min="34" max="34" width="4.625" style="0" customWidth="1"/>
    <col min="35" max="35" width="6.875" style="0" customWidth="1"/>
    <col min="36" max="36" width="5.875" style="1" customWidth="1"/>
    <col min="37" max="37" width="6.00390625" style="1" customWidth="1"/>
    <col min="38" max="38" width="4.625" style="0" customWidth="1"/>
    <col min="39" max="39" width="4.375" style="0" customWidth="1"/>
    <col min="40" max="40" width="4.75390625" style="0" customWidth="1"/>
    <col min="41" max="64" width="4.625" style="0" customWidth="1"/>
  </cols>
  <sheetData>
    <row r="2" spans="3:16" ht="12.75"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7" ht="12.75" customHeight="1">
      <c r="A3" t="s">
        <v>30</v>
      </c>
      <c r="B3" s="87" t="str">
        <f>VLOOKUP(A5,instructions10,2)</f>
        <v>At this point, change the objective of the FIRST tableau so that the objective function is  the original objective function: x1 + 2x2 + 2 x3 -3 x4. </v>
      </c>
      <c r="C3" s="87"/>
      <c r="D3" s="87"/>
      <c r="E3" s="87"/>
      <c r="F3" s="87"/>
      <c r="G3" s="87"/>
      <c r="H3" s="87"/>
      <c r="I3" s="87"/>
      <c r="J3" s="2"/>
      <c r="K3" s="88" t="str">
        <f>VLOOKUP(A5,instructions10,4)</f>
        <v>Don't worry about the costs of the artificial variables.  We are not going to permit them to become basic in any future pivot.</v>
      </c>
      <c r="L3" s="88"/>
      <c r="M3" s="88"/>
      <c r="N3" s="88"/>
      <c r="O3" s="88"/>
      <c r="P3" s="88"/>
      <c r="Q3" s="88"/>
    </row>
    <row r="4" spans="1:17" ht="18">
      <c r="A4" s="3"/>
      <c r="B4" s="87"/>
      <c r="C4" s="87"/>
      <c r="D4" s="87"/>
      <c r="E4" s="87"/>
      <c r="F4" s="87"/>
      <c r="G4" s="87"/>
      <c r="H4" s="87"/>
      <c r="I4" s="87"/>
      <c r="J4" s="2"/>
      <c r="K4" s="88"/>
      <c r="L4" s="88"/>
      <c r="M4" s="88"/>
      <c r="N4" s="88"/>
      <c r="O4" s="88"/>
      <c r="P4" s="88"/>
      <c r="Q4" s="88"/>
    </row>
    <row r="5" spans="1:27" ht="18.75" thickBot="1">
      <c r="A5" s="3">
        <v>8</v>
      </c>
      <c r="B5" s="87"/>
      <c r="C5" s="87"/>
      <c r="D5" s="87"/>
      <c r="E5" s="87"/>
      <c r="F5" s="87"/>
      <c r="G5" s="87"/>
      <c r="H5" s="87"/>
      <c r="I5" s="87"/>
      <c r="J5" s="2"/>
      <c r="K5" s="88"/>
      <c r="L5" s="88"/>
      <c r="M5" s="88"/>
      <c r="N5" s="88"/>
      <c r="O5" s="88"/>
      <c r="P5" s="88"/>
      <c r="Q5" s="88"/>
      <c r="AA5" s="1" t="s">
        <v>31</v>
      </c>
    </row>
    <row r="6" spans="2:28" ht="13.5" thickTop="1">
      <c r="B6" s="87"/>
      <c r="C6" s="87"/>
      <c r="D6" s="87"/>
      <c r="E6" s="87"/>
      <c r="F6" s="87"/>
      <c r="G6" s="87"/>
      <c r="H6" s="87"/>
      <c r="I6" s="87"/>
      <c r="J6" s="2"/>
      <c r="K6" s="88"/>
      <c r="L6" s="88"/>
      <c r="M6" s="88"/>
      <c r="N6" s="88"/>
      <c r="O6" s="88"/>
      <c r="P6" s="88"/>
      <c r="Q6" s="88"/>
      <c r="AA6" s="4" t="s">
        <v>32</v>
      </c>
      <c r="AB6" s="5">
        <v>2</v>
      </c>
    </row>
    <row r="7" spans="2:28" ht="12.75">
      <c r="B7" s="87"/>
      <c r="C7" s="87"/>
      <c r="D7" s="87"/>
      <c r="E7" s="87"/>
      <c r="F7" s="87"/>
      <c r="G7" s="87"/>
      <c r="H7" s="87"/>
      <c r="I7" s="87"/>
      <c r="J7" s="2"/>
      <c r="K7" s="88"/>
      <c r="L7" s="88"/>
      <c r="M7" s="88"/>
      <c r="N7" s="88"/>
      <c r="O7" s="88"/>
      <c r="P7" s="88"/>
      <c r="Q7" s="88"/>
      <c r="AA7" s="6" t="s">
        <v>33</v>
      </c>
      <c r="AB7" s="7">
        <v>3</v>
      </c>
    </row>
    <row r="8" spans="2:28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AA8" s="6" t="s">
        <v>34</v>
      </c>
      <c r="AB8" s="7">
        <v>4</v>
      </c>
    </row>
    <row r="9" spans="2:28" ht="12.75">
      <c r="B9"/>
      <c r="C9"/>
      <c r="D9"/>
      <c r="E9"/>
      <c r="F9" s="29"/>
      <c r="G9" s="29">
        <v>1</v>
      </c>
      <c r="H9" s="29">
        <v>2</v>
      </c>
      <c r="I9" s="29">
        <v>2</v>
      </c>
      <c r="J9" s="29">
        <v>-3</v>
      </c>
      <c r="N9" s="8"/>
      <c r="P9" s="1"/>
      <c r="Q9" s="1"/>
      <c r="AA9" s="6" t="s">
        <v>35</v>
      </c>
      <c r="AB9" s="7">
        <v>5</v>
      </c>
    </row>
    <row r="10" spans="2:28" ht="14.25">
      <c r="B10"/>
      <c r="C10"/>
      <c r="D10" s="9" t="s">
        <v>36</v>
      </c>
      <c r="E10"/>
      <c r="F10" s="10" t="s">
        <v>37</v>
      </c>
      <c r="G10" s="1" t="s">
        <v>49</v>
      </c>
      <c r="H10" s="1" t="s">
        <v>50</v>
      </c>
      <c r="I10" s="1" t="s">
        <v>51</v>
      </c>
      <c r="J10" s="1" t="s">
        <v>52</v>
      </c>
      <c r="K10" s="1" t="s">
        <v>38</v>
      </c>
      <c r="L10" s="1" t="s">
        <v>39</v>
      </c>
      <c r="M10" s="1" t="s">
        <v>40</v>
      </c>
      <c r="N10" s="8" t="s">
        <v>56</v>
      </c>
      <c r="P10" s="1" t="s">
        <v>57</v>
      </c>
      <c r="Q10" s="1"/>
      <c r="AA10" s="6" t="s">
        <v>58</v>
      </c>
      <c r="AB10" s="7">
        <v>6</v>
      </c>
    </row>
    <row r="11" spans="2:61" ht="15">
      <c r="B11" t="s">
        <v>59</v>
      </c>
      <c r="C11"/>
      <c r="D11" t="s">
        <v>59</v>
      </c>
      <c r="E11"/>
      <c r="F11" s="11">
        <v>1</v>
      </c>
      <c r="G11" s="46">
        <v>1</v>
      </c>
      <c r="H11" s="46">
        <v>2</v>
      </c>
      <c r="I11" s="46">
        <v>2</v>
      </c>
      <c r="J11" s="46">
        <v>-3</v>
      </c>
      <c r="K11" s="28">
        <v>-1</v>
      </c>
      <c r="L11" s="28">
        <v>-1</v>
      </c>
      <c r="M11" s="28">
        <v>-1</v>
      </c>
      <c r="N11" s="13"/>
      <c r="O11" s="14"/>
      <c r="P11" s="46">
        <v>0</v>
      </c>
      <c r="Q11" s="1"/>
      <c r="AA11" s="6" t="s">
        <v>60</v>
      </c>
      <c r="AB11" s="7">
        <v>7</v>
      </c>
      <c r="AF11" s="15" t="e">
        <f>MOD(AF13,6)</f>
        <v>#VALUE!</v>
      </c>
      <c r="AG11" s="1">
        <f aca="true" t="shared" si="0" ref="AG11:AG63">ROW(AE11)-10</f>
        <v>1</v>
      </c>
      <c r="AI11" s="11" t="e">
        <f>INDEX(matrix4,AG11,AD13)</f>
        <v>#VALUE!</v>
      </c>
      <c r="AJ11" s="1">
        <f>IF(AG11=AF13,1,0)</f>
        <v>0</v>
      </c>
      <c r="AK11" s="1">
        <f>IF(AJ11=1,1/AI11,0)</f>
        <v>0</v>
      </c>
      <c r="AY11" t="e">
        <f aca="true" t="shared" si="1" ref="AY11:BI11">IF($AJ11=1,AM13,F11-$AI11*AM13)</f>
        <v>#VALUE!</v>
      </c>
      <c r="AZ11" t="e">
        <f t="shared" si="1"/>
        <v>#VALUE!</v>
      </c>
      <c r="BA11" t="e">
        <f t="shared" si="1"/>
        <v>#VALUE!</v>
      </c>
      <c r="BB11" t="e">
        <f t="shared" si="1"/>
        <v>#VALUE!</v>
      </c>
      <c r="BC11" t="e">
        <f t="shared" si="1"/>
        <v>#VALUE!</v>
      </c>
      <c r="BD11" t="e">
        <f t="shared" si="1"/>
        <v>#VALUE!</v>
      </c>
      <c r="BE11" t="e">
        <f t="shared" si="1"/>
        <v>#VALUE!</v>
      </c>
      <c r="BF11" t="e">
        <f t="shared" si="1"/>
        <v>#VALUE!</v>
      </c>
      <c r="BG11" t="e">
        <f t="shared" si="1"/>
        <v>#VALUE!</v>
      </c>
      <c r="BH11" t="e">
        <f t="shared" si="1"/>
        <v>#VALUE!</v>
      </c>
      <c r="BI11" t="e">
        <f t="shared" si="1"/>
        <v>#VALUE!</v>
      </c>
    </row>
    <row r="12" spans="2:61" ht="13.5" thickBot="1">
      <c r="B12" t="s">
        <v>41</v>
      </c>
      <c r="C12"/>
      <c r="D12" t="s">
        <v>42</v>
      </c>
      <c r="E12"/>
      <c r="F12" s="63">
        <v>0</v>
      </c>
      <c r="G12" s="64">
        <v>1</v>
      </c>
      <c r="H12" s="64">
        <v>6</v>
      </c>
      <c r="I12" s="64">
        <v>1</v>
      </c>
      <c r="J12" s="64">
        <v>-1</v>
      </c>
      <c r="K12" s="64">
        <v>1</v>
      </c>
      <c r="L12" s="64">
        <v>0</v>
      </c>
      <c r="M12" s="64">
        <v>0</v>
      </c>
      <c r="N12" s="65"/>
      <c r="O12" s="66"/>
      <c r="P12" s="64">
        <v>8</v>
      </c>
      <c r="Q12" s="1"/>
      <c r="AA12" s="6" t="s">
        <v>63</v>
      </c>
      <c r="AB12" s="7">
        <v>8</v>
      </c>
      <c r="AG12" s="1">
        <f t="shared" si="0"/>
        <v>2</v>
      </c>
      <c r="AI12" s="16" t="e">
        <f>INDEX(matrix4,AG12,AD13)</f>
        <v>#VALUE!</v>
      </c>
      <c r="AJ12" s="1">
        <f>IF(AG12=AF13,1,0)</f>
        <v>0</v>
      </c>
      <c r="AK12" s="1">
        <f>IF(AJ12=1,1/AI12,0)</f>
        <v>0</v>
      </c>
      <c r="AY12" t="e">
        <f aca="true" t="shared" si="2" ref="AY12:BI12">IF($AJ12=1,AM13,F12-$AI12*AM13)</f>
        <v>#VALUE!</v>
      </c>
      <c r="AZ12" t="e">
        <f t="shared" si="2"/>
        <v>#VALUE!</v>
      </c>
      <c r="BA12" t="e">
        <f t="shared" si="2"/>
        <v>#VALUE!</v>
      </c>
      <c r="BB12" t="e">
        <f t="shared" si="2"/>
        <v>#VALUE!</v>
      </c>
      <c r="BC12" t="e">
        <f t="shared" si="2"/>
        <v>#VALUE!</v>
      </c>
      <c r="BD12" t="e">
        <f t="shared" si="2"/>
        <v>#VALUE!</v>
      </c>
      <c r="BE12" t="e">
        <f t="shared" si="2"/>
        <v>#VALUE!</v>
      </c>
      <c r="BF12" t="e">
        <f t="shared" si="2"/>
        <v>#VALUE!</v>
      </c>
      <c r="BG12" t="e">
        <f t="shared" si="2"/>
        <v>#VALUE!</v>
      </c>
      <c r="BH12" t="e">
        <f t="shared" si="2"/>
        <v>#VALUE!</v>
      </c>
      <c r="BI12" t="e">
        <f t="shared" si="2"/>
        <v>#VALUE!</v>
      </c>
    </row>
    <row r="13" spans="2:61" ht="13.5" thickBot="1">
      <c r="B13" s="38"/>
      <c r="D13" s="17"/>
      <c r="E13"/>
      <c r="F13" s="67">
        <v>0</v>
      </c>
      <c r="G13" s="68">
        <v>2</v>
      </c>
      <c r="H13" s="68">
        <v>-4</v>
      </c>
      <c r="I13" s="68">
        <v>2</v>
      </c>
      <c r="J13" s="68">
        <v>-4</v>
      </c>
      <c r="K13" s="68">
        <v>0</v>
      </c>
      <c r="L13" s="68">
        <v>1</v>
      </c>
      <c r="M13" s="68">
        <v>0</v>
      </c>
      <c r="N13" s="69"/>
      <c r="O13" s="66"/>
      <c r="P13" s="68">
        <v>4</v>
      </c>
      <c r="Q13" s="1"/>
      <c r="AA13" s="6" t="s">
        <v>44</v>
      </c>
      <c r="AB13" s="7">
        <v>9</v>
      </c>
      <c r="AD13" s="17">
        <f>VLOOKUP(B13,alpha,2)</f>
        <v>0</v>
      </c>
      <c r="AE13" s="1"/>
      <c r="AF13" s="17" t="str">
        <f>IF(D13&gt;0,D13-10," ")</f>
        <v> </v>
      </c>
      <c r="AG13" s="1">
        <f t="shared" si="0"/>
        <v>3</v>
      </c>
      <c r="AI13" s="16" t="e">
        <f>INDEX(matrix4,AG13,AD13)</f>
        <v>#VALUE!</v>
      </c>
      <c r="AJ13" s="1">
        <f>IF(AG13=AF13,1,0)</f>
        <v>0</v>
      </c>
      <c r="AK13" s="1">
        <f>IF(AJ13=1,1/AI13,0)</f>
        <v>0</v>
      </c>
      <c r="AM13" s="16">
        <f aca="true" t="shared" si="3" ref="AM13:AW13">SUMPRODUCT($AK11:$AK14,F11:F14)</f>
        <v>0</v>
      </c>
      <c r="AN13" s="16">
        <f t="shared" si="3"/>
        <v>0</v>
      </c>
      <c r="AO13" s="16">
        <f t="shared" si="3"/>
        <v>0</v>
      </c>
      <c r="AP13" s="16">
        <f t="shared" si="3"/>
        <v>0</v>
      </c>
      <c r="AQ13" s="16">
        <f t="shared" si="3"/>
        <v>0</v>
      </c>
      <c r="AR13" s="16">
        <f t="shared" si="3"/>
        <v>0</v>
      </c>
      <c r="AS13" s="16">
        <f t="shared" si="3"/>
        <v>0</v>
      </c>
      <c r="AT13" s="16">
        <f t="shared" si="3"/>
        <v>0</v>
      </c>
      <c r="AU13" s="16">
        <f t="shared" si="3"/>
        <v>0</v>
      </c>
      <c r="AV13" s="16">
        <f t="shared" si="3"/>
        <v>0</v>
      </c>
      <c r="AW13" s="16">
        <f t="shared" si="3"/>
        <v>0</v>
      </c>
      <c r="AY13" t="e">
        <f aca="true" t="shared" si="4" ref="AY13:BI13">IF($AJ13=1,AM13,F13-$AI13*AM13)</f>
        <v>#VALUE!</v>
      </c>
      <c r="AZ13" t="e">
        <f t="shared" si="4"/>
        <v>#VALUE!</v>
      </c>
      <c r="BA13" t="e">
        <f t="shared" si="4"/>
        <v>#VALUE!</v>
      </c>
      <c r="BB13" t="e">
        <f t="shared" si="4"/>
        <v>#VALUE!</v>
      </c>
      <c r="BC13" t="e">
        <f t="shared" si="4"/>
        <v>#VALUE!</v>
      </c>
      <c r="BD13" t="e">
        <f t="shared" si="4"/>
        <v>#VALUE!</v>
      </c>
      <c r="BE13" t="e">
        <f t="shared" si="4"/>
        <v>#VALUE!</v>
      </c>
      <c r="BF13" t="e">
        <f t="shared" si="4"/>
        <v>#VALUE!</v>
      </c>
      <c r="BG13" t="e">
        <f t="shared" si="4"/>
        <v>#VALUE!</v>
      </c>
      <c r="BH13" t="e">
        <f t="shared" si="4"/>
        <v>#VALUE!</v>
      </c>
      <c r="BI13" t="e">
        <f t="shared" si="4"/>
        <v>#VALUE!</v>
      </c>
    </row>
    <row r="14" spans="2:61" ht="12.75">
      <c r="B14"/>
      <c r="C14"/>
      <c r="D14"/>
      <c r="E14"/>
      <c r="F14" s="67">
        <v>0</v>
      </c>
      <c r="G14" s="68">
        <v>4</v>
      </c>
      <c r="H14" s="68">
        <v>0</v>
      </c>
      <c r="I14" s="68">
        <v>1</v>
      </c>
      <c r="J14" s="68">
        <v>1</v>
      </c>
      <c r="K14" s="68">
        <v>0</v>
      </c>
      <c r="L14" s="68">
        <v>0</v>
      </c>
      <c r="M14" s="68">
        <v>1</v>
      </c>
      <c r="N14" s="69"/>
      <c r="O14" s="66"/>
      <c r="P14" s="68">
        <v>6</v>
      </c>
      <c r="Q14" s="1"/>
      <c r="AA14" s="6">
        <v>0</v>
      </c>
      <c r="AB14" s="7">
        <v>0</v>
      </c>
      <c r="AG14" s="1">
        <f t="shared" si="0"/>
        <v>4</v>
      </c>
      <c r="AI14" s="16" t="e">
        <f>INDEX(matrix4,AG14,AD13)</f>
        <v>#VALUE!</v>
      </c>
      <c r="AJ14" s="1">
        <f>IF(AG14=AF13,1,0)</f>
        <v>0</v>
      </c>
      <c r="AK14" s="1">
        <f>IF(AJ14=1,1/AI14,0)</f>
        <v>0</v>
      </c>
      <c r="AY14" t="e">
        <f aca="true" t="shared" si="5" ref="AY14:BI14">IF($AJ14=1,AM13,F14-$AI14*AM13)</f>
        <v>#VALUE!</v>
      </c>
      <c r="AZ14" t="e">
        <f t="shared" si="5"/>
        <v>#VALUE!</v>
      </c>
      <c r="BA14" t="e">
        <f t="shared" si="5"/>
        <v>#VALUE!</v>
      </c>
      <c r="BB14" t="e">
        <f t="shared" si="5"/>
        <v>#VALUE!</v>
      </c>
      <c r="BC14" t="e">
        <f t="shared" si="5"/>
        <v>#VALUE!</v>
      </c>
      <c r="BD14" t="e">
        <f t="shared" si="5"/>
        <v>#VALUE!</v>
      </c>
      <c r="BE14" t="e">
        <f t="shared" si="5"/>
        <v>#VALUE!</v>
      </c>
      <c r="BF14" t="e">
        <f t="shared" si="5"/>
        <v>#VALUE!</v>
      </c>
      <c r="BG14" t="e">
        <f t="shared" si="5"/>
        <v>#VALUE!</v>
      </c>
      <c r="BH14" t="e">
        <f t="shared" si="5"/>
        <v>#VALUE!</v>
      </c>
      <c r="BI14" t="e">
        <f t="shared" si="5"/>
        <v>#VALUE!</v>
      </c>
    </row>
    <row r="15" spans="2:33" ht="13.5" thickBot="1">
      <c r="B15"/>
      <c r="C15"/>
      <c r="D15"/>
      <c r="E15"/>
      <c r="N15" s="8"/>
      <c r="P15" s="1"/>
      <c r="Q15" s="1"/>
      <c r="AA15" s="18" t="s">
        <v>29</v>
      </c>
      <c r="AB15" s="19">
        <v>11</v>
      </c>
      <c r="AG15" s="1">
        <f t="shared" si="0"/>
        <v>5</v>
      </c>
    </row>
    <row r="16" spans="2:33" ht="12.75">
      <c r="B16"/>
      <c r="C16"/>
      <c r="D16"/>
      <c r="E16"/>
      <c r="N16" s="8"/>
      <c r="P16" s="1"/>
      <c r="Q16" s="1"/>
      <c r="AG16" s="1">
        <f t="shared" si="0"/>
        <v>6</v>
      </c>
    </row>
    <row r="17" spans="2:61" ht="15.75">
      <c r="B17"/>
      <c r="C17"/>
      <c r="D17"/>
      <c r="E17"/>
      <c r="F17" s="11">
        <f>SUM(F11:F14)</f>
        <v>1</v>
      </c>
      <c r="G17" s="11">
        <f aca="true" t="shared" si="6" ref="G17:M17">SUM(G11:G14)</f>
        <v>8</v>
      </c>
      <c r="H17" s="11">
        <f t="shared" si="6"/>
        <v>4</v>
      </c>
      <c r="I17" s="11">
        <f t="shared" si="6"/>
        <v>6</v>
      </c>
      <c r="J17" s="11">
        <f t="shared" si="6"/>
        <v>-7</v>
      </c>
      <c r="K17" s="11">
        <f t="shared" si="6"/>
        <v>0</v>
      </c>
      <c r="L17" s="11">
        <f t="shared" si="6"/>
        <v>0</v>
      </c>
      <c r="M17" s="11">
        <f t="shared" si="6"/>
        <v>0</v>
      </c>
      <c r="N17" s="13"/>
      <c r="O17" s="14"/>
      <c r="P17" s="11">
        <f>SUM(P11:P14)</f>
        <v>18</v>
      </c>
      <c r="Q17" s="1"/>
      <c r="AF17" s="15">
        <f>MOD(AF19,6)</f>
        <v>4</v>
      </c>
      <c r="AG17" s="1">
        <f t="shared" si="0"/>
        <v>7</v>
      </c>
      <c r="AI17" s="11">
        <f>INDEX(matrix4,AG17,AD19)</f>
        <v>8</v>
      </c>
      <c r="AJ17" s="1">
        <f>IF(AG17=AF19,1,0)</f>
        <v>0</v>
      </c>
      <c r="AK17" s="1">
        <f>IF(AJ17=1,1/AI17,0)</f>
        <v>0</v>
      </c>
      <c r="AY17">
        <f aca="true" t="shared" si="7" ref="AY17:BI17">IF($AJ17=1,AM19,F17-$AI17*AM19)</f>
        <v>1</v>
      </c>
      <c r="AZ17">
        <f t="shared" si="7"/>
        <v>0</v>
      </c>
      <c r="BA17">
        <f t="shared" si="7"/>
        <v>4</v>
      </c>
      <c r="BB17">
        <f t="shared" si="7"/>
        <v>4</v>
      </c>
      <c r="BC17">
        <f t="shared" si="7"/>
        <v>-9</v>
      </c>
      <c r="BD17">
        <f t="shared" si="7"/>
        <v>0</v>
      </c>
      <c r="BE17">
        <f t="shared" si="7"/>
        <v>0</v>
      </c>
      <c r="BF17">
        <f t="shared" si="7"/>
        <v>-2</v>
      </c>
      <c r="BG17">
        <f t="shared" si="7"/>
        <v>0</v>
      </c>
      <c r="BH17">
        <f t="shared" si="7"/>
        <v>0</v>
      </c>
      <c r="BI17">
        <f t="shared" si="7"/>
        <v>6</v>
      </c>
    </row>
    <row r="18" spans="2:61" ht="13.5" thickBot="1">
      <c r="B18"/>
      <c r="C18"/>
      <c r="D18"/>
      <c r="E18"/>
      <c r="F18" s="63">
        <v>0</v>
      </c>
      <c r="G18" s="64">
        <v>1</v>
      </c>
      <c r="H18" s="64">
        <v>6</v>
      </c>
      <c r="I18" s="64">
        <v>1</v>
      </c>
      <c r="J18" s="64">
        <v>-1</v>
      </c>
      <c r="K18" s="64">
        <v>1</v>
      </c>
      <c r="L18" s="64">
        <v>0</v>
      </c>
      <c r="M18" s="64">
        <v>0</v>
      </c>
      <c r="N18" s="65"/>
      <c r="O18" s="66"/>
      <c r="P18" s="64">
        <v>8</v>
      </c>
      <c r="Q18" s="1"/>
      <c r="AG18" s="1">
        <f t="shared" si="0"/>
        <v>8</v>
      </c>
      <c r="AI18" s="16">
        <f>INDEX(matrix4,AG18,AD19)</f>
        <v>1</v>
      </c>
      <c r="AJ18" s="1">
        <f>IF(AG18=AF19,1,0)</f>
        <v>0</v>
      </c>
      <c r="AK18" s="1">
        <f>IF(AJ18=1,1/AI18,0)</f>
        <v>0</v>
      </c>
      <c r="AY18">
        <f aca="true" t="shared" si="8" ref="AY18:BI18">IF($AJ18=1,AM19,F18-$AI18*AM19)</f>
        <v>0</v>
      </c>
      <c r="AZ18">
        <f t="shared" si="8"/>
        <v>0</v>
      </c>
      <c r="BA18">
        <f t="shared" si="8"/>
        <v>6</v>
      </c>
      <c r="BB18">
        <f t="shared" si="8"/>
        <v>0.75</v>
      </c>
      <c r="BC18">
        <f t="shared" si="8"/>
        <v>-1.25</v>
      </c>
      <c r="BD18">
        <f t="shared" si="8"/>
        <v>1</v>
      </c>
      <c r="BE18">
        <f t="shared" si="8"/>
        <v>0</v>
      </c>
      <c r="BF18">
        <f t="shared" si="8"/>
        <v>-0.25</v>
      </c>
      <c r="BG18">
        <f t="shared" si="8"/>
        <v>0</v>
      </c>
      <c r="BH18">
        <f t="shared" si="8"/>
        <v>0</v>
      </c>
      <c r="BI18">
        <f t="shared" si="8"/>
        <v>6.5</v>
      </c>
    </row>
    <row r="19" spans="2:61" ht="13.5" thickBot="1">
      <c r="B19" s="59" t="s">
        <v>103</v>
      </c>
      <c r="D19" s="17">
        <v>20</v>
      </c>
      <c r="E19"/>
      <c r="F19" s="67">
        <v>0</v>
      </c>
      <c r="G19" s="68">
        <v>2</v>
      </c>
      <c r="H19" s="68">
        <v>-4</v>
      </c>
      <c r="I19" s="68">
        <v>2</v>
      </c>
      <c r="J19" s="68">
        <v>-4</v>
      </c>
      <c r="K19" s="68">
        <v>0</v>
      </c>
      <c r="L19" s="68">
        <v>1</v>
      </c>
      <c r="M19" s="68">
        <v>0</v>
      </c>
      <c r="N19" s="69"/>
      <c r="O19" s="66"/>
      <c r="P19" s="68">
        <v>4</v>
      </c>
      <c r="Q19" s="1"/>
      <c r="AD19" s="17">
        <f>VLOOKUP(B19,alpha,2)</f>
        <v>2</v>
      </c>
      <c r="AE19" s="1"/>
      <c r="AF19" s="17">
        <f>IF(D19&gt;0,D19-10," ")</f>
        <v>10</v>
      </c>
      <c r="AG19" s="1">
        <f t="shared" si="0"/>
        <v>9</v>
      </c>
      <c r="AI19" s="16">
        <f>INDEX(matrix4,AG19,AD19)</f>
        <v>2</v>
      </c>
      <c r="AJ19" s="1">
        <f>IF(AG19=AF19,1,0)</f>
        <v>0</v>
      </c>
      <c r="AK19" s="1">
        <f>IF(AJ19=1,1/AI19,0)</f>
        <v>0</v>
      </c>
      <c r="AM19" s="16">
        <f aca="true" t="shared" si="9" ref="AM19:AW19">SUMPRODUCT($AK17:$AK20,F17:F20)</f>
        <v>0</v>
      </c>
      <c r="AN19" s="16">
        <f t="shared" si="9"/>
        <v>1</v>
      </c>
      <c r="AO19" s="16">
        <f t="shared" si="9"/>
        <v>0</v>
      </c>
      <c r="AP19" s="16">
        <f t="shared" si="9"/>
        <v>0.25</v>
      </c>
      <c r="AQ19" s="16">
        <f t="shared" si="9"/>
        <v>0.25</v>
      </c>
      <c r="AR19" s="16">
        <f t="shared" si="9"/>
        <v>0</v>
      </c>
      <c r="AS19" s="16">
        <f t="shared" si="9"/>
        <v>0</v>
      </c>
      <c r="AT19" s="16">
        <f t="shared" si="9"/>
        <v>0.25</v>
      </c>
      <c r="AU19" s="16">
        <f t="shared" si="9"/>
        <v>0</v>
      </c>
      <c r="AV19" s="16">
        <f t="shared" si="9"/>
        <v>0</v>
      </c>
      <c r="AW19" s="16">
        <f t="shared" si="9"/>
        <v>1.5</v>
      </c>
      <c r="AY19">
        <f aca="true" t="shared" si="10" ref="AY19:BI19">IF($AJ19=1,AM19,F19-$AI19*AM19)</f>
        <v>0</v>
      </c>
      <c r="AZ19">
        <f t="shared" si="10"/>
        <v>0</v>
      </c>
      <c r="BA19">
        <f t="shared" si="10"/>
        <v>-4</v>
      </c>
      <c r="BB19">
        <f t="shared" si="10"/>
        <v>1.5</v>
      </c>
      <c r="BC19">
        <f t="shared" si="10"/>
        <v>-4.5</v>
      </c>
      <c r="BD19">
        <f t="shared" si="10"/>
        <v>0</v>
      </c>
      <c r="BE19">
        <f t="shared" si="10"/>
        <v>1</v>
      </c>
      <c r="BF19">
        <f t="shared" si="10"/>
        <v>-0.5</v>
      </c>
      <c r="BG19">
        <f t="shared" si="10"/>
        <v>0</v>
      </c>
      <c r="BH19">
        <f t="shared" si="10"/>
        <v>0</v>
      </c>
      <c r="BI19">
        <f t="shared" si="10"/>
        <v>1</v>
      </c>
    </row>
    <row r="20" spans="2:61" ht="12.75">
      <c r="B20"/>
      <c r="C20"/>
      <c r="D20"/>
      <c r="E20"/>
      <c r="F20" s="67">
        <v>0</v>
      </c>
      <c r="G20" s="68">
        <v>4</v>
      </c>
      <c r="H20" s="68">
        <v>0</v>
      </c>
      <c r="I20" s="68">
        <v>1</v>
      </c>
      <c r="J20" s="68">
        <v>1</v>
      </c>
      <c r="K20" s="68">
        <v>0</v>
      </c>
      <c r="L20" s="68">
        <v>0</v>
      </c>
      <c r="M20" s="68">
        <v>1</v>
      </c>
      <c r="N20" s="69"/>
      <c r="O20" s="66"/>
      <c r="P20" s="68">
        <v>6</v>
      </c>
      <c r="Q20" s="1"/>
      <c r="AG20" s="1">
        <f t="shared" si="0"/>
        <v>10</v>
      </c>
      <c r="AI20" s="16">
        <f>INDEX(matrix4,AG20,AD19)</f>
        <v>4</v>
      </c>
      <c r="AJ20" s="1">
        <f>IF(AG20=AF19,1,0)</f>
        <v>1</v>
      </c>
      <c r="AK20" s="1">
        <f>IF(AJ20=1,1/AI20,0)</f>
        <v>0.25</v>
      </c>
      <c r="AY20">
        <f aca="true" t="shared" si="11" ref="AY20:BI20">IF($AJ20=1,AM19,F20-$AI20*AM19)</f>
        <v>0</v>
      </c>
      <c r="AZ20">
        <f t="shared" si="11"/>
        <v>1</v>
      </c>
      <c r="BA20">
        <f t="shared" si="11"/>
        <v>0</v>
      </c>
      <c r="BB20">
        <f t="shared" si="11"/>
        <v>0.25</v>
      </c>
      <c r="BC20">
        <f t="shared" si="11"/>
        <v>0.25</v>
      </c>
      <c r="BD20">
        <f t="shared" si="11"/>
        <v>0</v>
      </c>
      <c r="BE20">
        <f t="shared" si="11"/>
        <v>0</v>
      </c>
      <c r="BF20">
        <f t="shared" si="11"/>
        <v>0.25</v>
      </c>
      <c r="BG20">
        <f t="shared" si="11"/>
        <v>0</v>
      </c>
      <c r="BH20">
        <f t="shared" si="11"/>
        <v>0</v>
      </c>
      <c r="BI20">
        <f t="shared" si="11"/>
        <v>1.5</v>
      </c>
    </row>
    <row r="21" spans="2:33" ht="12.75">
      <c r="B21"/>
      <c r="C21"/>
      <c r="D21"/>
      <c r="E21"/>
      <c r="N21"/>
      <c r="P21" s="1"/>
      <c r="Q21" s="1"/>
      <c r="AG21" s="1">
        <f t="shared" si="0"/>
        <v>11</v>
      </c>
    </row>
    <row r="22" spans="2:33" ht="12.75">
      <c r="B22"/>
      <c r="C22"/>
      <c r="D22"/>
      <c r="E22"/>
      <c r="N22"/>
      <c r="P22" s="1"/>
      <c r="Q22" s="1"/>
      <c r="AG22" s="1">
        <f t="shared" si="0"/>
        <v>12</v>
      </c>
    </row>
    <row r="23" spans="2:61" ht="15.75">
      <c r="B23"/>
      <c r="C23"/>
      <c r="D23"/>
      <c r="E23"/>
      <c r="F23" s="11">
        <f aca="true" t="shared" si="12" ref="F23:M23">IF($D19&gt;0,AY17," ")</f>
        <v>1</v>
      </c>
      <c r="G23" s="11">
        <f t="shared" si="12"/>
        <v>0</v>
      </c>
      <c r="H23" s="11">
        <f t="shared" si="12"/>
        <v>4</v>
      </c>
      <c r="I23" s="11">
        <f t="shared" si="12"/>
        <v>4</v>
      </c>
      <c r="J23" s="11">
        <f t="shared" si="12"/>
        <v>-9</v>
      </c>
      <c r="K23" s="11">
        <f t="shared" si="12"/>
        <v>0</v>
      </c>
      <c r="L23" s="11">
        <f t="shared" si="12"/>
        <v>0</v>
      </c>
      <c r="M23" s="12">
        <f t="shared" si="12"/>
        <v>-2</v>
      </c>
      <c r="N23" s="13"/>
      <c r="O23" s="14"/>
      <c r="P23" s="11">
        <f>IF($D19&gt;0,BI17," ")</f>
        <v>6</v>
      </c>
      <c r="Q23" s="1"/>
      <c r="AF23" s="15">
        <f>MOD(AF25,6)</f>
        <v>3</v>
      </c>
      <c r="AG23" s="1">
        <f t="shared" si="0"/>
        <v>13</v>
      </c>
      <c r="AI23" s="11">
        <f>INDEX(matrix4,AG23,AD25)</f>
        <v>4</v>
      </c>
      <c r="AJ23" s="1">
        <f>IF(AG23=AF25,1,0)</f>
        <v>0</v>
      </c>
      <c r="AK23" s="1">
        <f>IF(AJ23=1,1/AI23,0)</f>
        <v>0</v>
      </c>
      <c r="AY23">
        <f aca="true" t="shared" si="13" ref="AY23:BI23">IF($AJ23=1,AM25,F23-$AI23*AM25)</f>
        <v>1</v>
      </c>
      <c r="AZ23">
        <f t="shared" si="13"/>
        <v>0</v>
      </c>
      <c r="BA23">
        <f t="shared" si="13"/>
        <v>14.666666666666666</v>
      </c>
      <c r="BB23">
        <f t="shared" si="13"/>
        <v>0</v>
      </c>
      <c r="BC23">
        <f t="shared" si="13"/>
        <v>3</v>
      </c>
      <c r="BD23">
        <f t="shared" si="13"/>
        <v>0</v>
      </c>
      <c r="BE23">
        <f t="shared" si="13"/>
        <v>-2.6666666666666665</v>
      </c>
      <c r="BF23">
        <f t="shared" si="13"/>
        <v>-0.6666666666666667</v>
      </c>
      <c r="BG23">
        <f t="shared" si="13"/>
        <v>0</v>
      </c>
      <c r="BH23">
        <f t="shared" si="13"/>
        <v>0</v>
      </c>
      <c r="BI23">
        <f t="shared" si="13"/>
        <v>3.3333333333333335</v>
      </c>
    </row>
    <row r="24" spans="2:61" ht="13.5" thickBot="1">
      <c r="B24"/>
      <c r="C24"/>
      <c r="D24"/>
      <c r="E24"/>
      <c r="F24" s="16">
        <f aca="true" t="shared" si="14" ref="F24:M24">IF($D19&gt;0,AY18," ")</f>
        <v>0</v>
      </c>
      <c r="G24" s="16">
        <f t="shared" si="14"/>
        <v>0</v>
      </c>
      <c r="H24" s="16">
        <f t="shared" si="14"/>
        <v>6</v>
      </c>
      <c r="I24" s="16">
        <f t="shared" si="14"/>
        <v>0.75</v>
      </c>
      <c r="J24" s="16">
        <f t="shared" si="14"/>
        <v>-1.25</v>
      </c>
      <c r="K24" s="16">
        <f t="shared" si="14"/>
        <v>1</v>
      </c>
      <c r="L24" s="16">
        <f t="shared" si="14"/>
        <v>0</v>
      </c>
      <c r="M24" s="20">
        <f t="shared" si="14"/>
        <v>-0.25</v>
      </c>
      <c r="N24" s="13"/>
      <c r="O24" s="14"/>
      <c r="P24" s="16">
        <f>IF($D19&gt;0,BI18," ")</f>
        <v>6.5</v>
      </c>
      <c r="Q24" s="1"/>
      <c r="AG24" s="1">
        <f t="shared" si="0"/>
        <v>14</v>
      </c>
      <c r="AI24" s="16">
        <f>INDEX(matrix4,AG24,AD25)</f>
        <v>0.75</v>
      </c>
      <c r="AJ24" s="1">
        <f>IF(AG24=AF25,1,0)</f>
        <v>0</v>
      </c>
      <c r="AK24" s="1">
        <f>IF(AJ24=1,1/AI24,0)</f>
        <v>0</v>
      </c>
      <c r="AY24">
        <f aca="true" t="shared" si="15" ref="AY24:BI24">IF($AJ24=1,AM25,F24-$AI24*AM25)</f>
        <v>0</v>
      </c>
      <c r="AZ24">
        <f t="shared" si="15"/>
        <v>0</v>
      </c>
      <c r="BA24">
        <f t="shared" si="15"/>
        <v>8</v>
      </c>
      <c r="BB24">
        <f t="shared" si="15"/>
        <v>0</v>
      </c>
      <c r="BC24">
        <f t="shared" si="15"/>
        <v>1</v>
      </c>
      <c r="BD24">
        <f t="shared" si="15"/>
        <v>1</v>
      </c>
      <c r="BE24">
        <f t="shared" si="15"/>
        <v>-0.5</v>
      </c>
      <c r="BF24">
        <f t="shared" si="15"/>
        <v>0</v>
      </c>
      <c r="BG24">
        <f t="shared" si="15"/>
        <v>0</v>
      </c>
      <c r="BH24">
        <f t="shared" si="15"/>
        <v>0</v>
      </c>
      <c r="BI24">
        <f t="shared" si="15"/>
        <v>6</v>
      </c>
    </row>
    <row r="25" spans="2:61" ht="13.5" thickBot="1">
      <c r="B25" s="59" t="s">
        <v>104</v>
      </c>
      <c r="D25" s="17">
        <v>25</v>
      </c>
      <c r="E25"/>
      <c r="F25" s="16">
        <f aca="true" t="shared" si="16" ref="F25:M25">IF($D19&gt;0,AY19," ")</f>
        <v>0</v>
      </c>
      <c r="G25" s="16">
        <f t="shared" si="16"/>
        <v>0</v>
      </c>
      <c r="H25" s="16">
        <f t="shared" si="16"/>
        <v>-4</v>
      </c>
      <c r="I25" s="16">
        <f t="shared" si="16"/>
        <v>1.5</v>
      </c>
      <c r="J25" s="16">
        <f t="shared" si="16"/>
        <v>-4.5</v>
      </c>
      <c r="K25" s="16">
        <f t="shared" si="16"/>
        <v>0</v>
      </c>
      <c r="L25" s="16">
        <f t="shared" si="16"/>
        <v>1</v>
      </c>
      <c r="M25" s="20">
        <f t="shared" si="16"/>
        <v>-0.5</v>
      </c>
      <c r="N25" s="13"/>
      <c r="O25" s="14"/>
      <c r="P25" s="16">
        <f>IF($D19&gt;0,BI19," ")</f>
        <v>1</v>
      </c>
      <c r="Q25" s="1"/>
      <c r="AD25" s="17">
        <f>VLOOKUP(B25,alpha,2)</f>
        <v>4</v>
      </c>
      <c r="AE25" s="1"/>
      <c r="AF25" s="17">
        <f>IF(D25&gt;0,D25-10," ")</f>
        <v>15</v>
      </c>
      <c r="AG25" s="1">
        <f t="shared" si="0"/>
        <v>15</v>
      </c>
      <c r="AI25" s="16">
        <f>INDEX(matrix4,AG25,AD25)</f>
        <v>1.5</v>
      </c>
      <c r="AJ25" s="1">
        <f>IF(AG25=AF25,1,0)</f>
        <v>1</v>
      </c>
      <c r="AK25" s="1">
        <f>IF(AJ25=1,1/AI25,0)</f>
        <v>0.6666666666666666</v>
      </c>
      <c r="AM25" s="16">
        <f aca="true" t="shared" si="17" ref="AM25:AW25">SUMPRODUCT($AK23:$AK26,F23:F26)</f>
        <v>0</v>
      </c>
      <c r="AN25" s="16">
        <f t="shared" si="17"/>
        <v>0</v>
      </c>
      <c r="AO25" s="16">
        <f t="shared" si="17"/>
        <v>-2.6666666666666665</v>
      </c>
      <c r="AP25" s="16">
        <f t="shared" si="17"/>
        <v>1</v>
      </c>
      <c r="AQ25" s="16">
        <f t="shared" si="17"/>
        <v>-3</v>
      </c>
      <c r="AR25" s="16">
        <f t="shared" si="17"/>
        <v>0</v>
      </c>
      <c r="AS25" s="16">
        <f t="shared" si="17"/>
        <v>0.6666666666666666</v>
      </c>
      <c r="AT25" s="16">
        <f t="shared" si="17"/>
        <v>-0.3333333333333333</v>
      </c>
      <c r="AU25" s="16">
        <f t="shared" si="17"/>
        <v>0</v>
      </c>
      <c r="AV25" s="16">
        <f t="shared" si="17"/>
        <v>0</v>
      </c>
      <c r="AW25" s="16">
        <f t="shared" si="17"/>
        <v>0.6666666666666666</v>
      </c>
      <c r="AY25">
        <f aca="true" t="shared" si="18" ref="AY25:BI25">IF($AJ25=1,AM25,F25-$AI25*AM25)</f>
        <v>0</v>
      </c>
      <c r="AZ25">
        <f t="shared" si="18"/>
        <v>0</v>
      </c>
      <c r="BA25">
        <f t="shared" si="18"/>
        <v>-2.6666666666666665</v>
      </c>
      <c r="BB25">
        <f t="shared" si="18"/>
        <v>1</v>
      </c>
      <c r="BC25">
        <f t="shared" si="18"/>
        <v>-3</v>
      </c>
      <c r="BD25">
        <f t="shared" si="18"/>
        <v>0</v>
      </c>
      <c r="BE25">
        <f t="shared" si="18"/>
        <v>0.6666666666666666</v>
      </c>
      <c r="BF25">
        <f t="shared" si="18"/>
        <v>-0.3333333333333333</v>
      </c>
      <c r="BG25">
        <f t="shared" si="18"/>
        <v>0</v>
      </c>
      <c r="BH25">
        <f t="shared" si="18"/>
        <v>0</v>
      </c>
      <c r="BI25">
        <f t="shared" si="18"/>
        <v>0.6666666666666666</v>
      </c>
    </row>
    <row r="26" spans="2:61" ht="12.75">
      <c r="B26"/>
      <c r="C26"/>
      <c r="D26"/>
      <c r="E26"/>
      <c r="F26" s="16">
        <f aca="true" t="shared" si="19" ref="F26:M26">IF($D19&gt;0,AY20," ")</f>
        <v>0</v>
      </c>
      <c r="G26" s="16">
        <f t="shared" si="19"/>
        <v>1</v>
      </c>
      <c r="H26" s="16">
        <f t="shared" si="19"/>
        <v>0</v>
      </c>
      <c r="I26" s="16">
        <f t="shared" si="19"/>
        <v>0.25</v>
      </c>
      <c r="J26" s="16">
        <f t="shared" si="19"/>
        <v>0.25</v>
      </c>
      <c r="K26" s="16">
        <f t="shared" si="19"/>
        <v>0</v>
      </c>
      <c r="L26" s="16">
        <f t="shared" si="19"/>
        <v>0</v>
      </c>
      <c r="M26" s="20">
        <f t="shared" si="19"/>
        <v>0.25</v>
      </c>
      <c r="N26" s="13"/>
      <c r="O26" s="14"/>
      <c r="P26" s="16">
        <f>IF($D19&gt;0,BI20," ")</f>
        <v>1.5</v>
      </c>
      <c r="Q26" s="1"/>
      <c r="AG26" s="1">
        <f t="shared" si="0"/>
        <v>16</v>
      </c>
      <c r="AI26" s="16">
        <f>INDEX(matrix4,AG26,AD25)</f>
        <v>0.25</v>
      </c>
      <c r="AJ26" s="1">
        <f>IF(AG26=AF25,1,0)</f>
        <v>0</v>
      </c>
      <c r="AK26" s="1">
        <f>IF(AJ26=1,1/AI26,0)</f>
        <v>0</v>
      </c>
      <c r="AY26">
        <f aca="true" t="shared" si="20" ref="AY26:BI26">IF($AJ26=1,AM25,F26-$AI26*AM25)</f>
        <v>0</v>
      </c>
      <c r="AZ26">
        <f t="shared" si="20"/>
        <v>1</v>
      </c>
      <c r="BA26">
        <f t="shared" si="20"/>
        <v>0.6666666666666666</v>
      </c>
      <c r="BB26">
        <f t="shared" si="20"/>
        <v>0</v>
      </c>
      <c r="BC26">
        <f t="shared" si="20"/>
        <v>1</v>
      </c>
      <c r="BD26">
        <f t="shared" si="20"/>
        <v>0</v>
      </c>
      <c r="BE26">
        <f t="shared" si="20"/>
        <v>-0.16666666666666666</v>
      </c>
      <c r="BF26">
        <f t="shared" si="20"/>
        <v>0.3333333333333333</v>
      </c>
      <c r="BG26">
        <f t="shared" si="20"/>
        <v>0</v>
      </c>
      <c r="BH26">
        <f t="shared" si="20"/>
        <v>0</v>
      </c>
      <c r="BI26">
        <f t="shared" si="20"/>
        <v>1.3333333333333333</v>
      </c>
    </row>
    <row r="27" spans="2:33" ht="12.75">
      <c r="B27"/>
      <c r="C27"/>
      <c r="D27"/>
      <c r="E27"/>
      <c r="N27"/>
      <c r="P27" s="1"/>
      <c r="Q27" s="1"/>
      <c r="AG27" s="1">
        <f t="shared" si="0"/>
        <v>17</v>
      </c>
    </row>
    <row r="28" spans="2:33" ht="12.75">
      <c r="B28"/>
      <c r="C28"/>
      <c r="D28"/>
      <c r="E28"/>
      <c r="N28"/>
      <c r="P28" s="1"/>
      <c r="Q28" s="1"/>
      <c r="AG28" s="1">
        <f t="shared" si="0"/>
        <v>18</v>
      </c>
    </row>
    <row r="29" spans="2:61" ht="15.75">
      <c r="B29"/>
      <c r="C29"/>
      <c r="D29"/>
      <c r="E29"/>
      <c r="F29" s="11">
        <f aca="true" t="shared" si="21" ref="F29:M29">IF($D25&gt;0,AY23," ")</f>
        <v>1</v>
      </c>
      <c r="G29" s="11">
        <f t="shared" si="21"/>
        <v>0</v>
      </c>
      <c r="H29" s="11">
        <f t="shared" si="21"/>
        <v>14.666666666666666</v>
      </c>
      <c r="I29" s="11">
        <f t="shared" si="21"/>
        <v>0</v>
      </c>
      <c r="J29" s="11">
        <f t="shared" si="21"/>
        <v>3</v>
      </c>
      <c r="K29" s="11">
        <f t="shared" si="21"/>
        <v>0</v>
      </c>
      <c r="L29" s="11">
        <f t="shared" si="21"/>
        <v>-2.6666666666666665</v>
      </c>
      <c r="M29" s="12">
        <f t="shared" si="21"/>
        <v>-0.6666666666666667</v>
      </c>
      <c r="N29" s="13"/>
      <c r="O29" s="14"/>
      <c r="P29" s="11">
        <f>IF($D25&gt;0,BI23," ")</f>
        <v>3.3333333333333335</v>
      </c>
      <c r="Q29" s="1"/>
      <c r="AF29" s="15">
        <f>MOD(AF31,6)</f>
        <v>2</v>
      </c>
      <c r="AG29" s="1">
        <f t="shared" si="0"/>
        <v>19</v>
      </c>
      <c r="AI29" s="11">
        <f>INDEX(matrix4,AG29,AD31)</f>
        <v>14.666666666666666</v>
      </c>
      <c r="AJ29" s="1">
        <f>IF(AG29=AF31,1,0)</f>
        <v>0</v>
      </c>
      <c r="AK29" s="1">
        <f>IF(AJ29=1,1/AI29,0)</f>
        <v>0</v>
      </c>
      <c r="AY29">
        <f aca="true" t="shared" si="22" ref="AY29:BI29">IF($AJ29=1,AM31,F29-$AI29*AM31)</f>
        <v>1</v>
      </c>
      <c r="AZ29">
        <f t="shared" si="22"/>
        <v>0</v>
      </c>
      <c r="BA29">
        <f t="shared" si="22"/>
        <v>0</v>
      </c>
      <c r="BB29">
        <f t="shared" si="22"/>
        <v>0</v>
      </c>
      <c r="BC29">
        <f t="shared" si="22"/>
        <v>1.1666666666666667</v>
      </c>
      <c r="BD29">
        <f t="shared" si="22"/>
        <v>-1.8333333333333333</v>
      </c>
      <c r="BE29">
        <f t="shared" si="22"/>
        <v>-1.75</v>
      </c>
      <c r="BF29">
        <f t="shared" si="22"/>
        <v>-0.6666666666666667</v>
      </c>
      <c r="BG29">
        <f t="shared" si="22"/>
        <v>0</v>
      </c>
      <c r="BH29">
        <f t="shared" si="22"/>
        <v>0</v>
      </c>
      <c r="BI29">
        <f t="shared" si="22"/>
        <v>-7.666666666666666</v>
      </c>
    </row>
    <row r="30" spans="2:61" ht="13.5" thickBot="1">
      <c r="B30"/>
      <c r="C30"/>
      <c r="D30"/>
      <c r="E30"/>
      <c r="F30" s="16">
        <f aca="true" t="shared" si="23" ref="F30:M30">IF($D25&gt;0,AY24," ")</f>
        <v>0</v>
      </c>
      <c r="G30" s="16">
        <f t="shared" si="23"/>
        <v>0</v>
      </c>
      <c r="H30" s="16">
        <f t="shared" si="23"/>
        <v>8</v>
      </c>
      <c r="I30" s="16">
        <f t="shared" si="23"/>
        <v>0</v>
      </c>
      <c r="J30" s="16">
        <f t="shared" si="23"/>
        <v>1</v>
      </c>
      <c r="K30" s="16">
        <f t="shared" si="23"/>
        <v>1</v>
      </c>
      <c r="L30" s="16">
        <f t="shared" si="23"/>
        <v>-0.5</v>
      </c>
      <c r="M30" s="20">
        <f t="shared" si="23"/>
        <v>0</v>
      </c>
      <c r="N30" s="13"/>
      <c r="O30" s="14"/>
      <c r="P30" s="16">
        <f>IF($D25&gt;0,BI24," ")</f>
        <v>6</v>
      </c>
      <c r="Q30" s="1"/>
      <c r="AG30" s="1">
        <f t="shared" si="0"/>
        <v>20</v>
      </c>
      <c r="AI30" s="16">
        <f>INDEX(matrix4,AG30,AD31)</f>
        <v>8</v>
      </c>
      <c r="AJ30" s="1">
        <f>IF(AG30=AF31,1,0)</f>
        <v>1</v>
      </c>
      <c r="AK30" s="1">
        <f>IF(AJ30=1,1/AI30,0)</f>
        <v>0.125</v>
      </c>
      <c r="AY30">
        <f aca="true" t="shared" si="24" ref="AY30:BI30">IF($AJ30=1,AM31,F30-$AI30*AM31)</f>
        <v>0</v>
      </c>
      <c r="AZ30">
        <f t="shared" si="24"/>
        <v>0</v>
      </c>
      <c r="BA30">
        <f t="shared" si="24"/>
        <v>1</v>
      </c>
      <c r="BB30">
        <f t="shared" si="24"/>
        <v>0</v>
      </c>
      <c r="BC30">
        <f t="shared" si="24"/>
        <v>0.125</v>
      </c>
      <c r="BD30">
        <f t="shared" si="24"/>
        <v>0.125</v>
      </c>
      <c r="BE30">
        <f t="shared" si="24"/>
        <v>-0.0625</v>
      </c>
      <c r="BF30">
        <f t="shared" si="24"/>
        <v>0</v>
      </c>
      <c r="BG30">
        <f t="shared" si="24"/>
        <v>0</v>
      </c>
      <c r="BH30">
        <f t="shared" si="24"/>
        <v>0</v>
      </c>
      <c r="BI30">
        <f t="shared" si="24"/>
        <v>0.75</v>
      </c>
    </row>
    <row r="31" spans="2:61" ht="13.5" thickBot="1">
      <c r="B31" s="59" t="s">
        <v>158</v>
      </c>
      <c r="D31" s="17">
        <v>30</v>
      </c>
      <c r="E31"/>
      <c r="F31" s="16">
        <f aca="true" t="shared" si="25" ref="F31:M31">IF($D25&gt;0,AY25," ")</f>
        <v>0</v>
      </c>
      <c r="G31" s="16">
        <f t="shared" si="25"/>
        <v>0</v>
      </c>
      <c r="H31" s="16">
        <f t="shared" si="25"/>
        <v>-2.6666666666666665</v>
      </c>
      <c r="I31" s="16">
        <f t="shared" si="25"/>
        <v>1</v>
      </c>
      <c r="J31" s="16">
        <f t="shared" si="25"/>
        <v>-3</v>
      </c>
      <c r="K31" s="16">
        <f t="shared" si="25"/>
        <v>0</v>
      </c>
      <c r="L31" s="16">
        <f t="shared" si="25"/>
        <v>0.6666666666666666</v>
      </c>
      <c r="M31" s="20">
        <f t="shared" si="25"/>
        <v>-0.3333333333333333</v>
      </c>
      <c r="N31" s="13"/>
      <c r="O31" s="14"/>
      <c r="P31" s="16">
        <f>IF($D25&gt;0,BI25," ")</f>
        <v>0.6666666666666666</v>
      </c>
      <c r="Q31" s="1"/>
      <c r="AD31" s="17">
        <f>VLOOKUP(B31,alpha,2)</f>
        <v>3</v>
      </c>
      <c r="AE31" s="1"/>
      <c r="AF31" s="17">
        <f>IF(D31&gt;0,D31-10," ")</f>
        <v>20</v>
      </c>
      <c r="AG31" s="1">
        <f t="shared" si="0"/>
        <v>21</v>
      </c>
      <c r="AI31" s="16">
        <f>INDEX(matrix4,AG31,AD31)</f>
        <v>-2.6666666666666665</v>
      </c>
      <c r="AJ31" s="1">
        <f>IF(AG31=AF31,1,0)</f>
        <v>0</v>
      </c>
      <c r="AK31" s="1">
        <f>IF(AJ31=1,1/AI31,0)</f>
        <v>0</v>
      </c>
      <c r="AM31" s="16">
        <f aca="true" t="shared" si="26" ref="AM31:AW31">SUMPRODUCT($AK29:$AK32,F29:F32)</f>
        <v>0</v>
      </c>
      <c r="AN31" s="16">
        <f t="shared" si="26"/>
        <v>0</v>
      </c>
      <c r="AO31" s="16">
        <f t="shared" si="26"/>
        <v>1</v>
      </c>
      <c r="AP31" s="16">
        <f t="shared" si="26"/>
        <v>0</v>
      </c>
      <c r="AQ31" s="16">
        <f t="shared" si="26"/>
        <v>0.125</v>
      </c>
      <c r="AR31" s="16">
        <f t="shared" si="26"/>
        <v>0.125</v>
      </c>
      <c r="AS31" s="16">
        <f t="shared" si="26"/>
        <v>-0.0625</v>
      </c>
      <c r="AT31" s="16">
        <f t="shared" si="26"/>
        <v>0</v>
      </c>
      <c r="AU31" s="16">
        <f t="shared" si="26"/>
        <v>0</v>
      </c>
      <c r="AV31" s="16">
        <f t="shared" si="26"/>
        <v>0</v>
      </c>
      <c r="AW31" s="16">
        <f t="shared" si="26"/>
        <v>0.75</v>
      </c>
      <c r="AY31">
        <f aca="true" t="shared" si="27" ref="AY31:BI31">IF($AJ31=1,AM31,F31-$AI31*AM31)</f>
        <v>0</v>
      </c>
      <c r="AZ31">
        <f t="shared" si="27"/>
        <v>0</v>
      </c>
      <c r="BA31">
        <f t="shared" si="27"/>
        <v>0</v>
      </c>
      <c r="BB31">
        <f t="shared" si="27"/>
        <v>1</v>
      </c>
      <c r="BC31">
        <f t="shared" si="27"/>
        <v>-2.6666666666666665</v>
      </c>
      <c r="BD31">
        <f t="shared" si="27"/>
        <v>0.3333333333333333</v>
      </c>
      <c r="BE31">
        <f t="shared" si="27"/>
        <v>0.5</v>
      </c>
      <c r="BF31">
        <f t="shared" si="27"/>
        <v>-0.3333333333333333</v>
      </c>
      <c r="BG31">
        <f t="shared" si="27"/>
        <v>0</v>
      </c>
      <c r="BH31">
        <f t="shared" si="27"/>
        <v>0</v>
      </c>
      <c r="BI31">
        <f t="shared" si="27"/>
        <v>2.6666666666666665</v>
      </c>
    </row>
    <row r="32" spans="2:61" ht="12.75">
      <c r="B32"/>
      <c r="C32"/>
      <c r="D32"/>
      <c r="E32"/>
      <c r="F32" s="16">
        <f aca="true" t="shared" si="28" ref="F32:M32">IF($D25&gt;0,AY26," ")</f>
        <v>0</v>
      </c>
      <c r="G32" s="16">
        <f t="shared" si="28"/>
        <v>1</v>
      </c>
      <c r="H32" s="16">
        <f t="shared" si="28"/>
        <v>0.6666666666666666</v>
      </c>
      <c r="I32" s="16">
        <f t="shared" si="28"/>
        <v>0</v>
      </c>
      <c r="J32" s="16">
        <f t="shared" si="28"/>
        <v>1</v>
      </c>
      <c r="K32" s="16">
        <f t="shared" si="28"/>
        <v>0</v>
      </c>
      <c r="L32" s="16">
        <f t="shared" si="28"/>
        <v>-0.16666666666666666</v>
      </c>
      <c r="M32" s="20">
        <f t="shared" si="28"/>
        <v>0.3333333333333333</v>
      </c>
      <c r="N32" s="13"/>
      <c r="O32" s="14"/>
      <c r="P32" s="16">
        <f>IF($D25&gt;0,BI26," ")</f>
        <v>1.3333333333333333</v>
      </c>
      <c r="Q32" s="1"/>
      <c r="AG32" s="1">
        <f t="shared" si="0"/>
        <v>22</v>
      </c>
      <c r="AI32" s="16">
        <f>INDEX(matrix4,AG32,AD31)</f>
        <v>0.6666666666666666</v>
      </c>
      <c r="AJ32" s="1">
        <f>IF(AG32=AF31,1,0)</f>
        <v>0</v>
      </c>
      <c r="AK32" s="1">
        <f>IF(AJ32=1,1/AI32,0)</f>
        <v>0</v>
      </c>
      <c r="AY32">
        <f aca="true" t="shared" si="29" ref="AY32:BI32">IF($AJ32=1,AM31,F32-$AI32*AM31)</f>
        <v>0</v>
      </c>
      <c r="AZ32">
        <f t="shared" si="29"/>
        <v>1</v>
      </c>
      <c r="BA32">
        <f t="shared" si="29"/>
        <v>0</v>
      </c>
      <c r="BB32">
        <f t="shared" si="29"/>
        <v>0</v>
      </c>
      <c r="BC32">
        <f t="shared" si="29"/>
        <v>0.9166666666666666</v>
      </c>
      <c r="BD32">
        <f t="shared" si="29"/>
        <v>-0.08333333333333333</v>
      </c>
      <c r="BE32">
        <f t="shared" si="29"/>
        <v>-0.125</v>
      </c>
      <c r="BF32">
        <f t="shared" si="29"/>
        <v>0.3333333333333333</v>
      </c>
      <c r="BG32">
        <f t="shared" si="29"/>
        <v>0</v>
      </c>
      <c r="BH32">
        <f t="shared" si="29"/>
        <v>0</v>
      </c>
      <c r="BI32">
        <f t="shared" si="29"/>
        <v>0.8333333333333333</v>
      </c>
    </row>
    <row r="33" spans="2:33" ht="12.75">
      <c r="B33"/>
      <c r="C33"/>
      <c r="D33"/>
      <c r="E33"/>
      <c r="N33"/>
      <c r="P33" s="1"/>
      <c r="Q33" s="1"/>
      <c r="AG33" s="1">
        <f t="shared" si="0"/>
        <v>23</v>
      </c>
    </row>
    <row r="34" spans="2:33" ht="12.75">
      <c r="B34"/>
      <c r="C34"/>
      <c r="D34"/>
      <c r="E34"/>
      <c r="N34"/>
      <c r="P34" s="1"/>
      <c r="Q34" s="1"/>
      <c r="AG34" s="1">
        <f t="shared" si="0"/>
        <v>24</v>
      </c>
    </row>
    <row r="35" spans="2:61" ht="15.75">
      <c r="B35"/>
      <c r="C35"/>
      <c r="D35"/>
      <c r="E35"/>
      <c r="F35" s="11">
        <f aca="true" t="shared" si="30" ref="F35:M35">IF($D31&gt;0,AY29," ")</f>
        <v>1</v>
      </c>
      <c r="G35" s="11">
        <f t="shared" si="30"/>
        <v>0</v>
      </c>
      <c r="H35" s="11">
        <f t="shared" si="30"/>
        <v>0</v>
      </c>
      <c r="I35" s="11">
        <f t="shared" si="30"/>
        <v>0</v>
      </c>
      <c r="J35" s="11">
        <f t="shared" si="30"/>
        <v>1.1666666666666667</v>
      </c>
      <c r="K35" s="11">
        <f t="shared" si="30"/>
        <v>-1.8333333333333333</v>
      </c>
      <c r="L35" s="11">
        <f t="shared" si="30"/>
        <v>-1.75</v>
      </c>
      <c r="M35" s="12">
        <f t="shared" si="30"/>
        <v>-0.6666666666666667</v>
      </c>
      <c r="N35" s="13"/>
      <c r="O35" s="14"/>
      <c r="P35" s="11">
        <f>IF($D31&gt;0,BI29," ")</f>
        <v>-7.666666666666666</v>
      </c>
      <c r="Q35" s="1"/>
      <c r="AF35" s="15">
        <f>MOD(AF37,6)</f>
        <v>4</v>
      </c>
      <c r="AG35" s="1">
        <f t="shared" si="0"/>
        <v>25</v>
      </c>
      <c r="AI35" s="11">
        <f>INDEX(matrix4,AG35,AD37)</f>
        <v>1.1666666666666667</v>
      </c>
      <c r="AJ35" s="1">
        <f>IF(AG35=AF37,1,0)</f>
        <v>0</v>
      </c>
      <c r="AK35" s="1">
        <f>IF(AJ35=1,1/AI35,0)</f>
        <v>0</v>
      </c>
      <c r="AY35">
        <f aca="true" t="shared" si="31" ref="AY35:BI35">IF($AJ35=1,AM37,F35-$AI35*AM37)</f>
        <v>1</v>
      </c>
      <c r="AZ35">
        <f t="shared" si="31"/>
        <v>-1.272727272727273</v>
      </c>
      <c r="BA35">
        <f t="shared" si="31"/>
        <v>0</v>
      </c>
      <c r="BB35">
        <f t="shared" si="31"/>
        <v>0</v>
      </c>
      <c r="BC35">
        <f t="shared" si="31"/>
        <v>0</v>
      </c>
      <c r="BD35">
        <f t="shared" si="31"/>
        <v>-1.7272727272727273</v>
      </c>
      <c r="BE35">
        <f t="shared" si="31"/>
        <v>-1.5909090909090908</v>
      </c>
      <c r="BF35">
        <f t="shared" si="31"/>
        <v>-1.090909090909091</v>
      </c>
      <c r="BG35">
        <f t="shared" si="31"/>
        <v>0</v>
      </c>
      <c r="BH35">
        <f t="shared" si="31"/>
        <v>0</v>
      </c>
      <c r="BI35">
        <f t="shared" si="31"/>
        <v>-8.727272727272727</v>
      </c>
    </row>
    <row r="36" spans="2:61" ht="13.5" thickBot="1">
      <c r="B36"/>
      <c r="C36"/>
      <c r="D36"/>
      <c r="E36"/>
      <c r="F36" s="16">
        <f aca="true" t="shared" si="32" ref="F36:M36">IF($D31&gt;0,AY30," ")</f>
        <v>0</v>
      </c>
      <c r="G36" s="16">
        <f t="shared" si="32"/>
        <v>0</v>
      </c>
      <c r="H36" s="16">
        <f t="shared" si="32"/>
        <v>1</v>
      </c>
      <c r="I36" s="16">
        <f t="shared" si="32"/>
        <v>0</v>
      </c>
      <c r="J36" s="16">
        <f t="shared" si="32"/>
        <v>0.125</v>
      </c>
      <c r="K36" s="16">
        <f t="shared" si="32"/>
        <v>0.125</v>
      </c>
      <c r="L36" s="16">
        <f t="shared" si="32"/>
        <v>-0.0625</v>
      </c>
      <c r="M36" s="20">
        <f t="shared" si="32"/>
        <v>0</v>
      </c>
      <c r="N36" s="13"/>
      <c r="O36" s="14"/>
      <c r="P36" s="16">
        <f>IF($D31&gt;0,BI30," ")</f>
        <v>0.75</v>
      </c>
      <c r="Q36" s="1"/>
      <c r="AG36" s="1">
        <f t="shared" si="0"/>
        <v>26</v>
      </c>
      <c r="AI36" s="16">
        <f>INDEX(matrix4,AG36,AD37)</f>
        <v>0.125</v>
      </c>
      <c r="AJ36" s="1">
        <f>IF(AG36=AF37,1,0)</f>
        <v>0</v>
      </c>
      <c r="AK36" s="1">
        <f>IF(AJ36=1,1/AI36,0)</f>
        <v>0</v>
      </c>
      <c r="AY36">
        <f aca="true" t="shared" si="33" ref="AY36:BI36">IF($AJ36=1,AM37,F36-$AI36*AM37)</f>
        <v>0</v>
      </c>
      <c r="AZ36">
        <f t="shared" si="33"/>
        <v>-0.13636363636363638</v>
      </c>
      <c r="BA36">
        <f t="shared" si="33"/>
        <v>1</v>
      </c>
      <c r="BB36">
        <f t="shared" si="33"/>
        <v>0</v>
      </c>
      <c r="BC36">
        <f t="shared" si="33"/>
        <v>0</v>
      </c>
      <c r="BD36">
        <f t="shared" si="33"/>
        <v>0.13636363636363635</v>
      </c>
      <c r="BE36">
        <f t="shared" si="33"/>
        <v>-0.045454545454545456</v>
      </c>
      <c r="BF36">
        <f t="shared" si="33"/>
        <v>-0.045454545454545456</v>
      </c>
      <c r="BG36">
        <f t="shared" si="33"/>
        <v>0</v>
      </c>
      <c r="BH36">
        <f t="shared" si="33"/>
        <v>0</v>
      </c>
      <c r="BI36">
        <f t="shared" si="33"/>
        <v>0.6363636363636364</v>
      </c>
    </row>
    <row r="37" spans="2:61" ht="13.5" thickBot="1">
      <c r="B37" s="59" t="s">
        <v>159</v>
      </c>
      <c r="D37" s="17">
        <v>38</v>
      </c>
      <c r="E37"/>
      <c r="F37" s="16">
        <f aca="true" t="shared" si="34" ref="F37:M37">IF($D31&gt;0,AY31," ")</f>
        <v>0</v>
      </c>
      <c r="G37" s="16">
        <f t="shared" si="34"/>
        <v>0</v>
      </c>
      <c r="H37" s="16">
        <f t="shared" si="34"/>
        <v>0</v>
      </c>
      <c r="I37" s="16">
        <f t="shared" si="34"/>
        <v>1</v>
      </c>
      <c r="J37" s="16">
        <f t="shared" si="34"/>
        <v>-2.6666666666666665</v>
      </c>
      <c r="K37" s="16">
        <f t="shared" si="34"/>
        <v>0.3333333333333333</v>
      </c>
      <c r="L37" s="16">
        <f t="shared" si="34"/>
        <v>0.5</v>
      </c>
      <c r="M37" s="20">
        <f t="shared" si="34"/>
        <v>-0.3333333333333333</v>
      </c>
      <c r="N37" s="13"/>
      <c r="O37" s="14"/>
      <c r="P37" s="16">
        <f>IF($D31&gt;0,BI31," ")</f>
        <v>2.6666666666666665</v>
      </c>
      <c r="Q37" s="1"/>
      <c r="AD37" s="17">
        <f>VLOOKUP(B37,alpha,2)</f>
        <v>5</v>
      </c>
      <c r="AE37" s="1"/>
      <c r="AF37" s="17">
        <f>IF(D37&gt;0,D37-10," ")</f>
        <v>28</v>
      </c>
      <c r="AG37" s="1">
        <f t="shared" si="0"/>
        <v>27</v>
      </c>
      <c r="AI37" s="16">
        <f>INDEX(matrix4,AG37,AD37)</f>
        <v>-2.6666666666666665</v>
      </c>
      <c r="AJ37" s="1">
        <f>IF(AG37=AF37,1,0)</f>
        <v>0</v>
      </c>
      <c r="AK37" s="1">
        <f>IF(AJ37=1,1/AI37,0)</f>
        <v>0</v>
      </c>
      <c r="AM37" s="16">
        <f aca="true" t="shared" si="35" ref="AM37:AW37">SUMPRODUCT($AK35:$AK38,F35:F38)</f>
        <v>0</v>
      </c>
      <c r="AN37" s="16">
        <f t="shared" si="35"/>
        <v>1.090909090909091</v>
      </c>
      <c r="AO37" s="16">
        <f t="shared" si="35"/>
        <v>0</v>
      </c>
      <c r="AP37" s="16">
        <f t="shared" si="35"/>
        <v>0</v>
      </c>
      <c r="AQ37" s="16">
        <f t="shared" si="35"/>
        <v>1</v>
      </c>
      <c r="AR37" s="16">
        <f t="shared" si="35"/>
        <v>-0.09090909090909091</v>
      </c>
      <c r="AS37" s="16">
        <f t="shared" si="35"/>
        <v>-0.13636363636363638</v>
      </c>
      <c r="AT37" s="16">
        <f t="shared" si="35"/>
        <v>0.36363636363636365</v>
      </c>
      <c r="AU37" s="16">
        <f t="shared" si="35"/>
        <v>0</v>
      </c>
      <c r="AV37" s="16">
        <f t="shared" si="35"/>
        <v>0</v>
      </c>
      <c r="AW37" s="16">
        <f t="shared" si="35"/>
        <v>0.9090909090909092</v>
      </c>
      <c r="AY37">
        <f aca="true" t="shared" si="36" ref="AY37:BI37">IF($AJ37=1,AM37,F37-$AI37*AM37)</f>
        <v>0</v>
      </c>
      <c r="AZ37">
        <f t="shared" si="36"/>
        <v>2.909090909090909</v>
      </c>
      <c r="BA37">
        <f t="shared" si="36"/>
        <v>0</v>
      </c>
      <c r="BB37">
        <f t="shared" si="36"/>
        <v>1</v>
      </c>
      <c r="BC37">
        <f t="shared" si="36"/>
        <v>0</v>
      </c>
      <c r="BD37">
        <f t="shared" si="36"/>
        <v>0.09090909090909088</v>
      </c>
      <c r="BE37">
        <f t="shared" si="36"/>
        <v>0.13636363636363635</v>
      </c>
      <c r="BF37">
        <f t="shared" si="36"/>
        <v>0.6363636363636365</v>
      </c>
      <c r="BG37">
        <f t="shared" si="36"/>
        <v>0</v>
      </c>
      <c r="BH37">
        <f t="shared" si="36"/>
        <v>0</v>
      </c>
      <c r="BI37">
        <f t="shared" si="36"/>
        <v>5.090909090909091</v>
      </c>
    </row>
    <row r="38" spans="2:61" ht="12.75">
      <c r="B38"/>
      <c r="C38"/>
      <c r="D38"/>
      <c r="E38"/>
      <c r="F38" s="16">
        <f aca="true" t="shared" si="37" ref="F38:M38">IF($D31&gt;0,AY32," ")</f>
        <v>0</v>
      </c>
      <c r="G38" s="16">
        <f t="shared" si="37"/>
        <v>1</v>
      </c>
      <c r="H38" s="16">
        <f t="shared" si="37"/>
        <v>0</v>
      </c>
      <c r="I38" s="16">
        <f t="shared" si="37"/>
        <v>0</v>
      </c>
      <c r="J38" s="16">
        <f t="shared" si="37"/>
        <v>0.9166666666666666</v>
      </c>
      <c r="K38" s="16">
        <f t="shared" si="37"/>
        <v>-0.08333333333333333</v>
      </c>
      <c r="L38" s="16">
        <f t="shared" si="37"/>
        <v>-0.125</v>
      </c>
      <c r="M38" s="20">
        <f t="shared" si="37"/>
        <v>0.3333333333333333</v>
      </c>
      <c r="N38" s="13"/>
      <c r="O38" s="14"/>
      <c r="P38" s="16">
        <f>IF($D31&gt;0,BI32," ")</f>
        <v>0.8333333333333333</v>
      </c>
      <c r="Q38" s="1"/>
      <c r="AG38" s="1">
        <f t="shared" si="0"/>
        <v>28</v>
      </c>
      <c r="AI38" s="16">
        <f>INDEX(matrix4,AG38,AD37)</f>
        <v>0.9166666666666666</v>
      </c>
      <c r="AJ38" s="1">
        <f>IF(AG38=AF37,1,0)</f>
        <v>1</v>
      </c>
      <c r="AK38" s="1">
        <f>IF(AJ38=1,1/AI38,0)</f>
        <v>1.090909090909091</v>
      </c>
      <c r="AY38">
        <f aca="true" t="shared" si="38" ref="AY38:BI38">IF($AJ38=1,AM37,F38-$AI38*AM37)</f>
        <v>0</v>
      </c>
      <c r="AZ38">
        <f t="shared" si="38"/>
        <v>1.090909090909091</v>
      </c>
      <c r="BA38">
        <f t="shared" si="38"/>
        <v>0</v>
      </c>
      <c r="BB38">
        <f t="shared" si="38"/>
        <v>0</v>
      </c>
      <c r="BC38">
        <f t="shared" si="38"/>
        <v>1</v>
      </c>
      <c r="BD38">
        <f t="shared" si="38"/>
        <v>-0.09090909090909091</v>
      </c>
      <c r="BE38">
        <f t="shared" si="38"/>
        <v>-0.13636363636363638</v>
      </c>
      <c r="BF38">
        <f t="shared" si="38"/>
        <v>0.36363636363636365</v>
      </c>
      <c r="BG38">
        <f t="shared" si="38"/>
        <v>0</v>
      </c>
      <c r="BH38">
        <f t="shared" si="38"/>
        <v>0</v>
      </c>
      <c r="BI38">
        <f t="shared" si="38"/>
        <v>0.9090909090909092</v>
      </c>
    </row>
    <row r="39" spans="2:33" ht="12.75">
      <c r="B39"/>
      <c r="C39"/>
      <c r="D39"/>
      <c r="E39"/>
      <c r="N39"/>
      <c r="P39" s="1"/>
      <c r="Q39" s="1"/>
      <c r="AG39" s="1">
        <f t="shared" si="0"/>
        <v>29</v>
      </c>
    </row>
    <row r="40" spans="2:33" ht="12.75">
      <c r="B40"/>
      <c r="C40"/>
      <c r="D40"/>
      <c r="E40"/>
      <c r="N40"/>
      <c r="P40" s="1"/>
      <c r="Q40" s="1"/>
      <c r="AG40" s="1">
        <f t="shared" si="0"/>
        <v>30</v>
      </c>
    </row>
    <row r="41" spans="2:61" ht="15.75">
      <c r="B41"/>
      <c r="C41"/>
      <c r="D41"/>
      <c r="E41"/>
      <c r="F41" s="11">
        <f aca="true" t="shared" si="39" ref="F41:M41">IF($D37&gt;0,AY35," ")</f>
        <v>1</v>
      </c>
      <c r="G41" s="11">
        <f t="shared" si="39"/>
        <v>-1.272727272727273</v>
      </c>
      <c r="H41" s="11">
        <f t="shared" si="39"/>
        <v>0</v>
      </c>
      <c r="I41" s="11">
        <f t="shared" si="39"/>
        <v>0</v>
      </c>
      <c r="J41" s="11">
        <f t="shared" si="39"/>
        <v>0</v>
      </c>
      <c r="K41" s="11">
        <f t="shared" si="39"/>
        <v>-1.7272727272727273</v>
      </c>
      <c r="L41" s="11">
        <f t="shared" si="39"/>
        <v>-1.5909090909090908</v>
      </c>
      <c r="M41" s="12">
        <f t="shared" si="39"/>
        <v>-1.090909090909091</v>
      </c>
      <c r="N41" s="13"/>
      <c r="O41" s="14"/>
      <c r="P41" s="11">
        <f>IF($D37&gt;0,BI35," ")</f>
        <v>-8.727272727272727</v>
      </c>
      <c r="Q41" s="1"/>
      <c r="AF41" s="15" t="e">
        <f>MOD(AF43,6)</f>
        <v>#VALUE!</v>
      </c>
      <c r="AG41" s="1">
        <f t="shared" si="0"/>
        <v>31</v>
      </c>
      <c r="AI41" s="11" t="e">
        <f>INDEX(matrix4,AG41,AD43)</f>
        <v>#VALUE!</v>
      </c>
      <c r="AJ41" s="1">
        <f>IF(AG41=AF43,1,0)</f>
        <v>0</v>
      </c>
      <c r="AK41" s="1">
        <f>IF(AJ41=1,1/AI41,0)</f>
        <v>0</v>
      </c>
      <c r="AY41" t="e">
        <f aca="true" t="shared" si="40" ref="AY41:BI41">IF($AJ41=1,AM43,F41-$AI41*AM43)</f>
        <v>#VALUE!</v>
      </c>
      <c r="AZ41" t="e">
        <f t="shared" si="40"/>
        <v>#VALUE!</v>
      </c>
      <c r="BA41" t="e">
        <f t="shared" si="40"/>
        <v>#VALUE!</v>
      </c>
      <c r="BB41" t="e">
        <f t="shared" si="40"/>
        <v>#VALUE!</v>
      </c>
      <c r="BC41" t="e">
        <f t="shared" si="40"/>
        <v>#VALUE!</v>
      </c>
      <c r="BD41" t="e">
        <f t="shared" si="40"/>
        <v>#VALUE!</v>
      </c>
      <c r="BE41" t="e">
        <f t="shared" si="40"/>
        <v>#VALUE!</v>
      </c>
      <c r="BF41" t="e">
        <f t="shared" si="40"/>
        <v>#VALUE!</v>
      </c>
      <c r="BG41" t="e">
        <f t="shared" si="40"/>
        <v>#VALUE!</v>
      </c>
      <c r="BH41" t="e">
        <f t="shared" si="40"/>
        <v>#VALUE!</v>
      </c>
      <c r="BI41" t="e">
        <f t="shared" si="40"/>
        <v>#VALUE!</v>
      </c>
    </row>
    <row r="42" spans="2:61" ht="13.5" thickBot="1">
      <c r="B42"/>
      <c r="C42"/>
      <c r="D42"/>
      <c r="E42"/>
      <c r="F42" s="16">
        <f aca="true" t="shared" si="41" ref="F42:M42">IF($D37&gt;0,AY36," ")</f>
        <v>0</v>
      </c>
      <c r="G42" s="16">
        <f t="shared" si="41"/>
        <v>-0.13636363636363638</v>
      </c>
      <c r="H42" s="16">
        <f t="shared" si="41"/>
        <v>1</v>
      </c>
      <c r="I42" s="16">
        <f t="shared" si="41"/>
        <v>0</v>
      </c>
      <c r="J42" s="16">
        <f t="shared" si="41"/>
        <v>0</v>
      </c>
      <c r="K42" s="16">
        <f t="shared" si="41"/>
        <v>0.13636363636363635</v>
      </c>
      <c r="L42" s="16">
        <f t="shared" si="41"/>
        <v>-0.045454545454545456</v>
      </c>
      <c r="M42" s="20">
        <f t="shared" si="41"/>
        <v>-0.045454545454545456</v>
      </c>
      <c r="N42" s="13"/>
      <c r="O42" s="14"/>
      <c r="P42" s="16">
        <f>IF($D37&gt;0,BI36," ")</f>
        <v>0.6363636363636364</v>
      </c>
      <c r="Q42" s="1"/>
      <c r="AG42" s="1">
        <f t="shared" si="0"/>
        <v>32</v>
      </c>
      <c r="AI42" s="16" t="e">
        <f>INDEX(matrix4,AG42,AD43)</f>
        <v>#VALUE!</v>
      </c>
      <c r="AJ42" s="1">
        <f>IF(AG42=AF43,1,0)</f>
        <v>0</v>
      </c>
      <c r="AK42" s="1">
        <f>IF(AJ42=1,1/AI42,0)</f>
        <v>0</v>
      </c>
      <c r="AY42" t="e">
        <f aca="true" t="shared" si="42" ref="AY42:BI42">IF($AJ42=1,AM43,F42-$AI42*AM43)</f>
        <v>#VALUE!</v>
      </c>
      <c r="AZ42" t="e">
        <f t="shared" si="42"/>
        <v>#VALUE!</v>
      </c>
      <c r="BA42" t="e">
        <f t="shared" si="42"/>
        <v>#VALUE!</v>
      </c>
      <c r="BB42" t="e">
        <f t="shared" si="42"/>
        <v>#VALUE!</v>
      </c>
      <c r="BC42" t="e">
        <f t="shared" si="42"/>
        <v>#VALUE!</v>
      </c>
      <c r="BD42" t="e">
        <f t="shared" si="42"/>
        <v>#VALUE!</v>
      </c>
      <c r="BE42" t="e">
        <f t="shared" si="42"/>
        <v>#VALUE!</v>
      </c>
      <c r="BF42" t="e">
        <f t="shared" si="42"/>
        <v>#VALUE!</v>
      </c>
      <c r="BG42" t="e">
        <f t="shared" si="42"/>
        <v>#VALUE!</v>
      </c>
      <c r="BH42" t="e">
        <f t="shared" si="42"/>
        <v>#VALUE!</v>
      </c>
      <c r="BI42" t="e">
        <f t="shared" si="42"/>
        <v>#VALUE!</v>
      </c>
    </row>
    <row r="43" spans="2:61" ht="13.5" thickBot="1">
      <c r="B43" s="38"/>
      <c r="D43" s="17"/>
      <c r="E43"/>
      <c r="F43" s="16">
        <f aca="true" t="shared" si="43" ref="F43:M43">IF($D37&gt;0,AY37," ")</f>
        <v>0</v>
      </c>
      <c r="G43" s="16">
        <f t="shared" si="43"/>
        <v>2.909090909090909</v>
      </c>
      <c r="H43" s="16">
        <f t="shared" si="43"/>
        <v>0</v>
      </c>
      <c r="I43" s="16">
        <f t="shared" si="43"/>
        <v>1</v>
      </c>
      <c r="J43" s="16">
        <f t="shared" si="43"/>
        <v>0</v>
      </c>
      <c r="K43" s="16">
        <f t="shared" si="43"/>
        <v>0.09090909090909088</v>
      </c>
      <c r="L43" s="16">
        <f t="shared" si="43"/>
        <v>0.13636363636363635</v>
      </c>
      <c r="M43" s="20">
        <f t="shared" si="43"/>
        <v>0.6363636363636365</v>
      </c>
      <c r="N43" s="13"/>
      <c r="O43" s="14"/>
      <c r="P43" s="16">
        <f>IF($D37&gt;0,BI37," ")</f>
        <v>5.090909090909091</v>
      </c>
      <c r="Q43" s="1"/>
      <c r="AD43" s="17">
        <f>VLOOKUP(B43,alpha,2)</f>
        <v>0</v>
      </c>
      <c r="AE43" s="1"/>
      <c r="AF43" s="17" t="str">
        <f>IF(D43&gt;0,D43-10," ")</f>
        <v> </v>
      </c>
      <c r="AG43" s="1">
        <f t="shared" si="0"/>
        <v>33</v>
      </c>
      <c r="AI43" s="16" t="e">
        <f>INDEX(matrix4,AG43,AD43)</f>
        <v>#VALUE!</v>
      </c>
      <c r="AJ43" s="1">
        <f>IF(AG43=AF43,1,0)</f>
        <v>0</v>
      </c>
      <c r="AK43" s="1">
        <f>IF(AJ43=1,1/AI43,0)</f>
        <v>0</v>
      </c>
      <c r="AM43" s="16">
        <f aca="true" t="shared" si="44" ref="AM43:AW43">SUMPRODUCT($AK41:$AK44,F41:F44)</f>
        <v>0</v>
      </c>
      <c r="AN43" s="16">
        <f t="shared" si="44"/>
        <v>0</v>
      </c>
      <c r="AO43" s="16">
        <f t="shared" si="44"/>
        <v>0</v>
      </c>
      <c r="AP43" s="16">
        <f t="shared" si="44"/>
        <v>0</v>
      </c>
      <c r="AQ43" s="16">
        <f t="shared" si="44"/>
        <v>0</v>
      </c>
      <c r="AR43" s="16">
        <f t="shared" si="44"/>
        <v>0</v>
      </c>
      <c r="AS43" s="16">
        <f t="shared" si="44"/>
        <v>0</v>
      </c>
      <c r="AT43" s="16">
        <f t="shared" si="44"/>
        <v>0</v>
      </c>
      <c r="AU43" s="16">
        <f t="shared" si="44"/>
        <v>0</v>
      </c>
      <c r="AV43" s="16">
        <f t="shared" si="44"/>
        <v>0</v>
      </c>
      <c r="AW43" s="16">
        <f t="shared" si="44"/>
        <v>0</v>
      </c>
      <c r="AY43" t="e">
        <f aca="true" t="shared" si="45" ref="AY43:BI43">IF($AJ43=1,AM43,F43-$AI43*AM43)</f>
        <v>#VALUE!</v>
      </c>
      <c r="AZ43" t="e">
        <f t="shared" si="45"/>
        <v>#VALUE!</v>
      </c>
      <c r="BA43" t="e">
        <f t="shared" si="45"/>
        <v>#VALUE!</v>
      </c>
      <c r="BB43" t="e">
        <f t="shared" si="45"/>
        <v>#VALUE!</v>
      </c>
      <c r="BC43" t="e">
        <f t="shared" si="45"/>
        <v>#VALUE!</v>
      </c>
      <c r="BD43" t="e">
        <f t="shared" si="45"/>
        <v>#VALUE!</v>
      </c>
      <c r="BE43" t="e">
        <f t="shared" si="45"/>
        <v>#VALUE!</v>
      </c>
      <c r="BF43" t="e">
        <f t="shared" si="45"/>
        <v>#VALUE!</v>
      </c>
      <c r="BG43" t="e">
        <f t="shared" si="45"/>
        <v>#VALUE!</v>
      </c>
      <c r="BH43" t="e">
        <f t="shared" si="45"/>
        <v>#VALUE!</v>
      </c>
      <c r="BI43" t="e">
        <f t="shared" si="45"/>
        <v>#VALUE!</v>
      </c>
    </row>
    <row r="44" spans="2:61" ht="12.75">
      <c r="B44"/>
      <c r="C44"/>
      <c r="D44"/>
      <c r="E44"/>
      <c r="F44" s="16">
        <f aca="true" t="shared" si="46" ref="F44:M44">IF($D37&gt;0,AY38," ")</f>
        <v>0</v>
      </c>
      <c r="G44" s="16">
        <f t="shared" si="46"/>
        <v>1.090909090909091</v>
      </c>
      <c r="H44" s="16">
        <f t="shared" si="46"/>
        <v>0</v>
      </c>
      <c r="I44" s="16">
        <f t="shared" si="46"/>
        <v>0</v>
      </c>
      <c r="J44" s="16">
        <f t="shared" si="46"/>
        <v>1</v>
      </c>
      <c r="K44" s="16">
        <f t="shared" si="46"/>
        <v>-0.09090909090909091</v>
      </c>
      <c r="L44" s="16">
        <f t="shared" si="46"/>
        <v>-0.13636363636363638</v>
      </c>
      <c r="M44" s="20">
        <f t="shared" si="46"/>
        <v>0.36363636363636365</v>
      </c>
      <c r="N44" s="13"/>
      <c r="O44" s="14"/>
      <c r="P44" s="16">
        <f>IF($D37&gt;0,BI38," ")</f>
        <v>0.9090909090909092</v>
      </c>
      <c r="Q44" s="1"/>
      <c r="AG44" s="1">
        <f t="shared" si="0"/>
        <v>34</v>
      </c>
      <c r="AI44" s="16" t="e">
        <f>INDEX(matrix4,AG44,AD43)</f>
        <v>#VALUE!</v>
      </c>
      <c r="AJ44" s="1">
        <f>IF(AG44=AF43,1,0)</f>
        <v>0</v>
      </c>
      <c r="AK44" s="1">
        <f>IF(AJ44=1,1/AI44,0)</f>
        <v>0</v>
      </c>
      <c r="AY44" t="e">
        <f aca="true" t="shared" si="47" ref="AY44:BI44">IF($AJ44=1,AM43,F44-$AI44*AM43)</f>
        <v>#VALUE!</v>
      </c>
      <c r="AZ44" t="e">
        <f t="shared" si="47"/>
        <v>#VALUE!</v>
      </c>
      <c r="BA44" t="e">
        <f t="shared" si="47"/>
        <v>#VALUE!</v>
      </c>
      <c r="BB44" t="e">
        <f t="shared" si="47"/>
        <v>#VALUE!</v>
      </c>
      <c r="BC44" t="e">
        <f t="shared" si="47"/>
        <v>#VALUE!</v>
      </c>
      <c r="BD44" t="e">
        <f t="shared" si="47"/>
        <v>#VALUE!</v>
      </c>
      <c r="BE44" t="e">
        <f t="shared" si="47"/>
        <v>#VALUE!</v>
      </c>
      <c r="BF44" t="e">
        <f t="shared" si="47"/>
        <v>#VALUE!</v>
      </c>
      <c r="BG44" t="e">
        <f t="shared" si="47"/>
        <v>#VALUE!</v>
      </c>
      <c r="BH44" t="e">
        <f t="shared" si="47"/>
        <v>#VALUE!</v>
      </c>
      <c r="BI44" t="e">
        <f t="shared" si="47"/>
        <v>#VALUE!</v>
      </c>
    </row>
    <row r="45" spans="2:33" ht="12.75">
      <c r="B45"/>
      <c r="C45"/>
      <c r="D45"/>
      <c r="E45"/>
      <c r="N45"/>
      <c r="P45" s="1"/>
      <c r="Q45" s="1"/>
      <c r="AG45" s="1">
        <f t="shared" si="0"/>
        <v>35</v>
      </c>
    </row>
    <row r="46" spans="2:33" ht="12.75">
      <c r="B46"/>
      <c r="C46"/>
      <c r="D46"/>
      <c r="E46"/>
      <c r="N46"/>
      <c r="P46" s="1"/>
      <c r="Q46" s="1"/>
      <c r="AG46" s="1">
        <f t="shared" si="0"/>
        <v>36</v>
      </c>
    </row>
    <row r="47" spans="2:61" ht="15.75">
      <c r="B47"/>
      <c r="C47"/>
      <c r="D47"/>
      <c r="E47"/>
      <c r="F47" s="11" t="str">
        <f aca="true" t="shared" si="48" ref="F47:M47">IF($D43&gt;0,AY41," ")</f>
        <v> </v>
      </c>
      <c r="G47" s="11" t="str">
        <f t="shared" si="48"/>
        <v> </v>
      </c>
      <c r="H47" s="11" t="str">
        <f t="shared" si="48"/>
        <v> </v>
      </c>
      <c r="I47" s="11" t="str">
        <f t="shared" si="48"/>
        <v> </v>
      </c>
      <c r="J47" s="11" t="str">
        <f t="shared" si="48"/>
        <v> </v>
      </c>
      <c r="K47" s="11" t="str">
        <f t="shared" si="48"/>
        <v> </v>
      </c>
      <c r="L47" s="11" t="str">
        <f t="shared" si="48"/>
        <v> </v>
      </c>
      <c r="M47" s="12" t="str">
        <f t="shared" si="48"/>
        <v> </v>
      </c>
      <c r="N47" s="13"/>
      <c r="O47" s="14"/>
      <c r="P47" s="11" t="str">
        <f>IF($D43&gt;0,BI41," ")</f>
        <v> </v>
      </c>
      <c r="Q47" s="1"/>
      <c r="AF47" s="15" t="e">
        <f>MOD(AF49,6)</f>
        <v>#VALUE!</v>
      </c>
      <c r="AG47" s="1">
        <f t="shared" si="0"/>
        <v>37</v>
      </c>
      <c r="AI47" s="11" t="e">
        <f>INDEX(matrix4,AG47,AD49)</f>
        <v>#VALUE!</v>
      </c>
      <c r="AJ47" s="1">
        <f>IF(AG47=AF49,1,0)</f>
        <v>0</v>
      </c>
      <c r="AK47" s="1">
        <f>IF(AJ47=1,1/AI47,0)</f>
        <v>0</v>
      </c>
      <c r="AY47" t="e">
        <f aca="true" t="shared" si="49" ref="AY47:BI47">IF($AJ47=1,AM49,F47-$AI47*AM49)</f>
        <v>#VALUE!</v>
      </c>
      <c r="AZ47" t="e">
        <f t="shared" si="49"/>
        <v>#VALUE!</v>
      </c>
      <c r="BA47" t="e">
        <f t="shared" si="49"/>
        <v>#VALUE!</v>
      </c>
      <c r="BB47" t="e">
        <f t="shared" si="49"/>
        <v>#VALUE!</v>
      </c>
      <c r="BC47" t="e">
        <f t="shared" si="49"/>
        <v>#VALUE!</v>
      </c>
      <c r="BD47" t="e">
        <f t="shared" si="49"/>
        <v>#VALUE!</v>
      </c>
      <c r="BE47" t="e">
        <f t="shared" si="49"/>
        <v>#VALUE!</v>
      </c>
      <c r="BF47" t="e">
        <f t="shared" si="49"/>
        <v>#VALUE!</v>
      </c>
      <c r="BG47" t="e">
        <f t="shared" si="49"/>
        <v>#VALUE!</v>
      </c>
      <c r="BH47" t="e">
        <f t="shared" si="49"/>
        <v>#VALUE!</v>
      </c>
      <c r="BI47" t="e">
        <f t="shared" si="49"/>
        <v>#VALUE!</v>
      </c>
    </row>
    <row r="48" spans="2:61" ht="13.5" thickBot="1">
      <c r="B48"/>
      <c r="C48"/>
      <c r="D48"/>
      <c r="E48"/>
      <c r="F48" s="16" t="str">
        <f aca="true" t="shared" si="50" ref="F48:M48">IF($D43&gt;0,AY42," ")</f>
        <v> </v>
      </c>
      <c r="G48" s="16" t="str">
        <f t="shared" si="50"/>
        <v> </v>
      </c>
      <c r="H48" s="16" t="str">
        <f t="shared" si="50"/>
        <v> </v>
      </c>
      <c r="I48" s="16" t="str">
        <f t="shared" si="50"/>
        <v> </v>
      </c>
      <c r="J48" s="16" t="str">
        <f t="shared" si="50"/>
        <v> </v>
      </c>
      <c r="K48" s="16" t="str">
        <f t="shared" si="50"/>
        <v> </v>
      </c>
      <c r="L48" s="16" t="str">
        <f t="shared" si="50"/>
        <v> </v>
      </c>
      <c r="M48" s="20" t="str">
        <f t="shared" si="50"/>
        <v> </v>
      </c>
      <c r="N48" s="13"/>
      <c r="O48" s="14"/>
      <c r="P48" s="16" t="str">
        <f>IF($D43&gt;0,BI42," ")</f>
        <v> </v>
      </c>
      <c r="Q48" s="1"/>
      <c r="AG48" s="1">
        <f t="shared" si="0"/>
        <v>38</v>
      </c>
      <c r="AI48" s="16" t="e">
        <f>INDEX(matrix4,AG48,AD49)</f>
        <v>#VALUE!</v>
      </c>
      <c r="AJ48" s="1">
        <f>IF(AG48=AF49,1,0)</f>
        <v>0</v>
      </c>
      <c r="AK48" s="1">
        <f>IF(AJ48=1,1/AI48,0)</f>
        <v>0</v>
      </c>
      <c r="AY48" t="e">
        <f aca="true" t="shared" si="51" ref="AY48:BI48">IF($AJ48=1,AM49,F48-$AI48*AM49)</f>
        <v>#VALUE!</v>
      </c>
      <c r="AZ48" t="e">
        <f t="shared" si="51"/>
        <v>#VALUE!</v>
      </c>
      <c r="BA48" t="e">
        <f t="shared" si="51"/>
        <v>#VALUE!</v>
      </c>
      <c r="BB48" t="e">
        <f t="shared" si="51"/>
        <v>#VALUE!</v>
      </c>
      <c r="BC48" t="e">
        <f t="shared" si="51"/>
        <v>#VALUE!</v>
      </c>
      <c r="BD48" t="e">
        <f t="shared" si="51"/>
        <v>#VALUE!</v>
      </c>
      <c r="BE48" t="e">
        <f t="shared" si="51"/>
        <v>#VALUE!</v>
      </c>
      <c r="BF48" t="e">
        <f t="shared" si="51"/>
        <v>#VALUE!</v>
      </c>
      <c r="BG48" t="e">
        <f t="shared" si="51"/>
        <v>#VALUE!</v>
      </c>
      <c r="BH48" t="e">
        <f t="shared" si="51"/>
        <v>#VALUE!</v>
      </c>
      <c r="BI48" t="e">
        <f t="shared" si="51"/>
        <v>#VALUE!</v>
      </c>
    </row>
    <row r="49" spans="2:61" ht="13.5" thickBot="1">
      <c r="B49" s="38"/>
      <c r="D49" s="17"/>
      <c r="E49"/>
      <c r="F49" s="16" t="str">
        <f aca="true" t="shared" si="52" ref="F49:M49">IF($D43&gt;0,AY43," ")</f>
        <v> </v>
      </c>
      <c r="G49" s="16" t="str">
        <f t="shared" si="52"/>
        <v> </v>
      </c>
      <c r="H49" s="16" t="str">
        <f t="shared" si="52"/>
        <v> </v>
      </c>
      <c r="I49" s="16" t="str">
        <f t="shared" si="52"/>
        <v> </v>
      </c>
      <c r="J49" s="16" t="str">
        <f t="shared" si="52"/>
        <v> </v>
      </c>
      <c r="K49" s="16" t="str">
        <f t="shared" si="52"/>
        <v> </v>
      </c>
      <c r="L49" s="16" t="str">
        <f t="shared" si="52"/>
        <v> </v>
      </c>
      <c r="M49" s="20" t="str">
        <f t="shared" si="52"/>
        <v> </v>
      </c>
      <c r="N49" s="13"/>
      <c r="O49" s="14"/>
      <c r="P49" s="16" t="str">
        <f>IF($D43&gt;0,BI43," ")</f>
        <v> </v>
      </c>
      <c r="Q49" s="1"/>
      <c r="AD49" s="17">
        <f>VLOOKUP(B49,alpha,2)</f>
        <v>0</v>
      </c>
      <c r="AE49" s="1"/>
      <c r="AF49" s="17" t="str">
        <f>IF(D49&gt;0,D49-10," ")</f>
        <v> </v>
      </c>
      <c r="AG49" s="1">
        <f t="shared" si="0"/>
        <v>39</v>
      </c>
      <c r="AI49" s="16" t="e">
        <f>INDEX(matrix4,AG49,AD49)</f>
        <v>#VALUE!</v>
      </c>
      <c r="AJ49" s="1">
        <f>IF(AG49=AF49,1,0)</f>
        <v>0</v>
      </c>
      <c r="AK49" s="1">
        <f>IF(AJ49=1,1/AI49,0)</f>
        <v>0</v>
      </c>
      <c r="AM49" s="16">
        <f aca="true" t="shared" si="53" ref="AM49:AW49">SUMPRODUCT($AK47:$AK50,F47:F50)</f>
        <v>0</v>
      </c>
      <c r="AN49" s="16">
        <f t="shared" si="53"/>
        <v>0</v>
      </c>
      <c r="AO49" s="16">
        <f t="shared" si="53"/>
        <v>0</v>
      </c>
      <c r="AP49" s="16">
        <f t="shared" si="53"/>
        <v>0</v>
      </c>
      <c r="AQ49" s="16">
        <f t="shared" si="53"/>
        <v>0</v>
      </c>
      <c r="AR49" s="16">
        <f t="shared" si="53"/>
        <v>0</v>
      </c>
      <c r="AS49" s="16">
        <f t="shared" si="53"/>
        <v>0</v>
      </c>
      <c r="AT49" s="16">
        <f t="shared" si="53"/>
        <v>0</v>
      </c>
      <c r="AU49" s="16">
        <f t="shared" si="53"/>
        <v>0</v>
      </c>
      <c r="AV49" s="16">
        <f t="shared" si="53"/>
        <v>0</v>
      </c>
      <c r="AW49" s="16">
        <f t="shared" si="53"/>
        <v>0</v>
      </c>
      <c r="AY49" t="e">
        <f aca="true" t="shared" si="54" ref="AY49:BI49">IF($AJ49=1,AM49,F49-$AI49*AM49)</f>
        <v>#VALUE!</v>
      </c>
      <c r="AZ49" t="e">
        <f t="shared" si="54"/>
        <v>#VALUE!</v>
      </c>
      <c r="BA49" t="e">
        <f t="shared" si="54"/>
        <v>#VALUE!</v>
      </c>
      <c r="BB49" t="e">
        <f t="shared" si="54"/>
        <v>#VALUE!</v>
      </c>
      <c r="BC49" t="e">
        <f t="shared" si="54"/>
        <v>#VALUE!</v>
      </c>
      <c r="BD49" t="e">
        <f t="shared" si="54"/>
        <v>#VALUE!</v>
      </c>
      <c r="BE49" t="e">
        <f t="shared" si="54"/>
        <v>#VALUE!</v>
      </c>
      <c r="BF49" t="e">
        <f t="shared" si="54"/>
        <v>#VALUE!</v>
      </c>
      <c r="BG49" t="e">
        <f t="shared" si="54"/>
        <v>#VALUE!</v>
      </c>
      <c r="BH49" t="e">
        <f t="shared" si="54"/>
        <v>#VALUE!</v>
      </c>
      <c r="BI49" t="e">
        <f t="shared" si="54"/>
        <v>#VALUE!</v>
      </c>
    </row>
    <row r="50" spans="2:61" ht="12.75">
      <c r="B50"/>
      <c r="C50"/>
      <c r="D50"/>
      <c r="E50"/>
      <c r="F50" s="16" t="str">
        <f aca="true" t="shared" si="55" ref="F50:M50">IF($D43&gt;0,AY44," ")</f>
        <v> </v>
      </c>
      <c r="G50" s="16" t="str">
        <f t="shared" si="55"/>
        <v> </v>
      </c>
      <c r="H50" s="16" t="str">
        <f t="shared" si="55"/>
        <v> </v>
      </c>
      <c r="I50" s="16" t="str">
        <f t="shared" si="55"/>
        <v> </v>
      </c>
      <c r="J50" s="16" t="str">
        <f t="shared" si="55"/>
        <v> </v>
      </c>
      <c r="K50" s="16" t="str">
        <f t="shared" si="55"/>
        <v> </v>
      </c>
      <c r="L50" s="16" t="str">
        <f t="shared" si="55"/>
        <v> </v>
      </c>
      <c r="M50" s="20" t="str">
        <f t="shared" si="55"/>
        <v> </v>
      </c>
      <c r="N50" s="13"/>
      <c r="O50" s="14"/>
      <c r="P50" s="16" t="str">
        <f>IF($D43&gt;0,BI44," ")</f>
        <v> </v>
      </c>
      <c r="Q50" s="1"/>
      <c r="AG50" s="1">
        <f t="shared" si="0"/>
        <v>40</v>
      </c>
      <c r="AI50" s="16" t="e">
        <f>INDEX(matrix4,AG50,AD49)</f>
        <v>#VALUE!</v>
      </c>
      <c r="AJ50" s="1">
        <f>IF(AG50=AF49,1,0)</f>
        <v>0</v>
      </c>
      <c r="AK50" s="1">
        <f>IF(AJ50=1,1/AI50,0)</f>
        <v>0</v>
      </c>
      <c r="AY50" t="e">
        <f aca="true" t="shared" si="56" ref="AY50:BI50">IF($AJ50=1,AM49,F50-$AI50*AM49)</f>
        <v>#VALUE!</v>
      </c>
      <c r="AZ50" t="e">
        <f t="shared" si="56"/>
        <v>#VALUE!</v>
      </c>
      <c r="BA50" t="e">
        <f t="shared" si="56"/>
        <v>#VALUE!</v>
      </c>
      <c r="BB50" t="e">
        <f t="shared" si="56"/>
        <v>#VALUE!</v>
      </c>
      <c r="BC50" t="e">
        <f t="shared" si="56"/>
        <v>#VALUE!</v>
      </c>
      <c r="BD50" t="e">
        <f t="shared" si="56"/>
        <v>#VALUE!</v>
      </c>
      <c r="BE50" t="e">
        <f t="shared" si="56"/>
        <v>#VALUE!</v>
      </c>
      <c r="BF50" t="e">
        <f t="shared" si="56"/>
        <v>#VALUE!</v>
      </c>
      <c r="BG50" t="e">
        <f t="shared" si="56"/>
        <v>#VALUE!</v>
      </c>
      <c r="BH50" t="e">
        <f t="shared" si="56"/>
        <v>#VALUE!</v>
      </c>
      <c r="BI50" t="e">
        <f t="shared" si="56"/>
        <v>#VALUE!</v>
      </c>
    </row>
    <row r="51" spans="2:33" ht="12.75">
      <c r="B51"/>
      <c r="C51"/>
      <c r="D51"/>
      <c r="E51"/>
      <c r="N51"/>
      <c r="P51" s="1"/>
      <c r="Q51" s="1"/>
      <c r="AG51" s="1">
        <f t="shared" si="0"/>
        <v>41</v>
      </c>
    </row>
    <row r="52" spans="2:33" ht="12.75">
      <c r="B52"/>
      <c r="C52"/>
      <c r="D52"/>
      <c r="E52"/>
      <c r="N52"/>
      <c r="P52" s="1"/>
      <c r="Q52" s="1"/>
      <c r="AG52" s="1">
        <f t="shared" si="0"/>
        <v>42</v>
      </c>
    </row>
    <row r="53" spans="2:61" ht="15.75">
      <c r="B53"/>
      <c r="C53"/>
      <c r="D53"/>
      <c r="E53"/>
      <c r="F53" s="11" t="str">
        <f aca="true" t="shared" si="57" ref="F53:M53">IF($D49&gt;0,AY47," ")</f>
        <v> </v>
      </c>
      <c r="G53" s="11" t="str">
        <f t="shared" si="57"/>
        <v> </v>
      </c>
      <c r="H53" s="11" t="str">
        <f t="shared" si="57"/>
        <v> </v>
      </c>
      <c r="I53" s="11" t="str">
        <f t="shared" si="57"/>
        <v> </v>
      </c>
      <c r="J53" s="11" t="str">
        <f t="shared" si="57"/>
        <v> </v>
      </c>
      <c r="K53" s="11" t="str">
        <f t="shared" si="57"/>
        <v> </v>
      </c>
      <c r="L53" s="11" t="str">
        <f t="shared" si="57"/>
        <v> </v>
      </c>
      <c r="M53" s="12" t="str">
        <f t="shared" si="57"/>
        <v> </v>
      </c>
      <c r="N53" s="13"/>
      <c r="O53" s="14"/>
      <c r="P53" s="11" t="str">
        <f>IF($D49&gt;0,BI47," ")</f>
        <v> </v>
      </c>
      <c r="Q53" s="1"/>
      <c r="AF53" s="15" t="e">
        <f>MOD(AF55,6)</f>
        <v>#VALUE!</v>
      </c>
      <c r="AG53" s="1">
        <f t="shared" si="0"/>
        <v>43</v>
      </c>
      <c r="AI53" s="11" t="e">
        <f>INDEX(matrix4,AG53,AD55)</f>
        <v>#VALUE!</v>
      </c>
      <c r="AJ53" s="1">
        <f>IF(AG53=AF55,1,0)</f>
        <v>0</v>
      </c>
      <c r="AK53" s="1">
        <f>IF(AJ53=1,1/AI53,0)</f>
        <v>0</v>
      </c>
      <c r="AY53" t="e">
        <f aca="true" t="shared" si="58" ref="AY53:BI53">IF($AJ53=1,AM55,F53-$AI53*AM55)</f>
        <v>#VALUE!</v>
      </c>
      <c r="AZ53" t="e">
        <f t="shared" si="58"/>
        <v>#VALUE!</v>
      </c>
      <c r="BA53" t="e">
        <f t="shared" si="58"/>
        <v>#VALUE!</v>
      </c>
      <c r="BB53" t="e">
        <f t="shared" si="58"/>
        <v>#VALUE!</v>
      </c>
      <c r="BC53" t="e">
        <f t="shared" si="58"/>
        <v>#VALUE!</v>
      </c>
      <c r="BD53" t="e">
        <f t="shared" si="58"/>
        <v>#VALUE!</v>
      </c>
      <c r="BE53" t="e">
        <f t="shared" si="58"/>
        <v>#VALUE!</v>
      </c>
      <c r="BF53" t="e">
        <f t="shared" si="58"/>
        <v>#VALUE!</v>
      </c>
      <c r="BG53" t="e">
        <f t="shared" si="58"/>
        <v>#VALUE!</v>
      </c>
      <c r="BH53" t="e">
        <f t="shared" si="58"/>
        <v>#VALUE!</v>
      </c>
      <c r="BI53" t="e">
        <f t="shared" si="58"/>
        <v>#VALUE!</v>
      </c>
    </row>
    <row r="54" spans="2:61" ht="13.5" thickBot="1">
      <c r="B54"/>
      <c r="C54"/>
      <c r="D54"/>
      <c r="E54"/>
      <c r="F54" s="16" t="str">
        <f aca="true" t="shared" si="59" ref="F54:M54">IF($D49&gt;0,AY48," ")</f>
        <v> </v>
      </c>
      <c r="G54" s="16" t="str">
        <f t="shared" si="59"/>
        <v> </v>
      </c>
      <c r="H54" s="16" t="str">
        <f t="shared" si="59"/>
        <v> </v>
      </c>
      <c r="I54" s="16" t="str">
        <f t="shared" si="59"/>
        <v> </v>
      </c>
      <c r="J54" s="16" t="str">
        <f t="shared" si="59"/>
        <v> </v>
      </c>
      <c r="K54" s="16" t="str">
        <f t="shared" si="59"/>
        <v> </v>
      </c>
      <c r="L54" s="16" t="str">
        <f t="shared" si="59"/>
        <v> </v>
      </c>
      <c r="M54" s="20" t="str">
        <f t="shared" si="59"/>
        <v> </v>
      </c>
      <c r="N54" s="13"/>
      <c r="O54" s="14"/>
      <c r="P54" s="16" t="str">
        <f>IF($D49&gt;0,BI48," ")</f>
        <v> </v>
      </c>
      <c r="Q54" s="1"/>
      <c r="AG54" s="1">
        <f t="shared" si="0"/>
        <v>44</v>
      </c>
      <c r="AI54" s="16" t="e">
        <f>INDEX(matrix4,AG54,AD55)</f>
        <v>#VALUE!</v>
      </c>
      <c r="AJ54" s="1">
        <f>IF(AG54=AF55,1,0)</f>
        <v>0</v>
      </c>
      <c r="AK54" s="1">
        <f>IF(AJ54=1,1/AI54,0)</f>
        <v>0</v>
      </c>
      <c r="AY54" t="e">
        <f aca="true" t="shared" si="60" ref="AY54:BI54">IF($AJ54=1,AM55,F54-$AI54*AM55)</f>
        <v>#VALUE!</v>
      </c>
      <c r="AZ54" t="e">
        <f t="shared" si="60"/>
        <v>#VALUE!</v>
      </c>
      <c r="BA54" t="e">
        <f t="shared" si="60"/>
        <v>#VALUE!</v>
      </c>
      <c r="BB54" t="e">
        <f t="shared" si="60"/>
        <v>#VALUE!</v>
      </c>
      <c r="BC54" t="e">
        <f t="shared" si="60"/>
        <v>#VALUE!</v>
      </c>
      <c r="BD54" t="e">
        <f t="shared" si="60"/>
        <v>#VALUE!</v>
      </c>
      <c r="BE54" t="e">
        <f t="shared" si="60"/>
        <v>#VALUE!</v>
      </c>
      <c r="BF54" t="e">
        <f t="shared" si="60"/>
        <v>#VALUE!</v>
      </c>
      <c r="BG54" t="e">
        <f t="shared" si="60"/>
        <v>#VALUE!</v>
      </c>
      <c r="BH54" t="e">
        <f t="shared" si="60"/>
        <v>#VALUE!</v>
      </c>
      <c r="BI54" t="e">
        <f t="shared" si="60"/>
        <v>#VALUE!</v>
      </c>
    </row>
    <row r="55" spans="2:61" ht="13.5" thickBot="1">
      <c r="B55" s="17"/>
      <c r="D55" s="17"/>
      <c r="E55"/>
      <c r="F55" s="16" t="str">
        <f aca="true" t="shared" si="61" ref="F55:M55">IF($D49&gt;0,AY49," ")</f>
        <v> </v>
      </c>
      <c r="G55" s="16" t="str">
        <f t="shared" si="61"/>
        <v> </v>
      </c>
      <c r="H55" s="16" t="str">
        <f t="shared" si="61"/>
        <v> </v>
      </c>
      <c r="I55" s="16" t="str">
        <f t="shared" si="61"/>
        <v> </v>
      </c>
      <c r="J55" s="16" t="str">
        <f t="shared" si="61"/>
        <v> </v>
      </c>
      <c r="K55" s="16" t="str">
        <f t="shared" si="61"/>
        <v> </v>
      </c>
      <c r="L55" s="16" t="str">
        <f t="shared" si="61"/>
        <v> </v>
      </c>
      <c r="M55" s="20" t="str">
        <f t="shared" si="61"/>
        <v> </v>
      </c>
      <c r="N55" s="13"/>
      <c r="O55" s="14"/>
      <c r="P55" s="16" t="str">
        <f>IF($D49&gt;0,BI49," ")</f>
        <v> </v>
      </c>
      <c r="Q55" s="1"/>
      <c r="AD55" s="17">
        <f>VLOOKUP(B55,alpha,2)</f>
        <v>0</v>
      </c>
      <c r="AE55" s="1"/>
      <c r="AF55" s="17" t="str">
        <f>IF(D55&gt;0,D55-10," ")</f>
        <v> </v>
      </c>
      <c r="AG55" s="1">
        <f t="shared" si="0"/>
        <v>45</v>
      </c>
      <c r="AI55" s="16" t="e">
        <f>INDEX(matrix4,AG55,AD55)</f>
        <v>#VALUE!</v>
      </c>
      <c r="AJ55" s="1">
        <f>IF(AG55=AF55,1,0)</f>
        <v>0</v>
      </c>
      <c r="AK55" s="1">
        <f>IF(AJ55=1,1/AI55,0)</f>
        <v>0</v>
      </c>
      <c r="AM55" s="16">
        <f aca="true" t="shared" si="62" ref="AM55:AW55">SUMPRODUCT($AK53:$AK56,F53:F56)</f>
        <v>0</v>
      </c>
      <c r="AN55" s="16">
        <f t="shared" si="62"/>
        <v>0</v>
      </c>
      <c r="AO55" s="16">
        <f t="shared" si="62"/>
        <v>0</v>
      </c>
      <c r="AP55" s="16">
        <f t="shared" si="62"/>
        <v>0</v>
      </c>
      <c r="AQ55" s="16">
        <f t="shared" si="62"/>
        <v>0</v>
      </c>
      <c r="AR55" s="16">
        <f t="shared" si="62"/>
        <v>0</v>
      </c>
      <c r="AS55" s="16">
        <f t="shared" si="62"/>
        <v>0</v>
      </c>
      <c r="AT55" s="16">
        <f t="shared" si="62"/>
        <v>0</v>
      </c>
      <c r="AU55" s="16">
        <f t="shared" si="62"/>
        <v>0</v>
      </c>
      <c r="AV55" s="16">
        <f t="shared" si="62"/>
        <v>0</v>
      </c>
      <c r="AW55" s="16">
        <f t="shared" si="62"/>
        <v>0</v>
      </c>
      <c r="AY55" t="e">
        <f aca="true" t="shared" si="63" ref="AY55:BI55">IF($AJ55=1,AM55,F55-$AI55*AM55)</f>
        <v>#VALUE!</v>
      </c>
      <c r="AZ55" t="e">
        <f t="shared" si="63"/>
        <v>#VALUE!</v>
      </c>
      <c r="BA55" t="e">
        <f t="shared" si="63"/>
        <v>#VALUE!</v>
      </c>
      <c r="BB55" t="e">
        <f t="shared" si="63"/>
        <v>#VALUE!</v>
      </c>
      <c r="BC55" t="e">
        <f t="shared" si="63"/>
        <v>#VALUE!</v>
      </c>
      <c r="BD55" t="e">
        <f t="shared" si="63"/>
        <v>#VALUE!</v>
      </c>
      <c r="BE55" t="e">
        <f t="shared" si="63"/>
        <v>#VALUE!</v>
      </c>
      <c r="BF55" t="e">
        <f t="shared" si="63"/>
        <v>#VALUE!</v>
      </c>
      <c r="BG55" t="e">
        <f t="shared" si="63"/>
        <v>#VALUE!</v>
      </c>
      <c r="BH55" t="e">
        <f t="shared" si="63"/>
        <v>#VALUE!</v>
      </c>
      <c r="BI55" t="e">
        <f t="shared" si="63"/>
        <v>#VALUE!</v>
      </c>
    </row>
    <row r="56" spans="2:61" ht="12.75">
      <c r="B56"/>
      <c r="C56"/>
      <c r="D56"/>
      <c r="E56"/>
      <c r="F56" s="16" t="str">
        <f aca="true" t="shared" si="64" ref="F56:M56">IF($D49&gt;0,AY50," ")</f>
        <v> </v>
      </c>
      <c r="G56" s="16" t="str">
        <f t="shared" si="64"/>
        <v> </v>
      </c>
      <c r="H56" s="16" t="str">
        <f t="shared" si="64"/>
        <v> </v>
      </c>
      <c r="I56" s="16" t="str">
        <f t="shared" si="64"/>
        <v> </v>
      </c>
      <c r="J56" s="16" t="str">
        <f t="shared" si="64"/>
        <v> </v>
      </c>
      <c r="K56" s="16" t="str">
        <f t="shared" si="64"/>
        <v> </v>
      </c>
      <c r="L56" s="16" t="str">
        <f t="shared" si="64"/>
        <v> </v>
      </c>
      <c r="M56" s="20" t="str">
        <f t="shared" si="64"/>
        <v> </v>
      </c>
      <c r="N56" s="13"/>
      <c r="O56" s="14"/>
      <c r="P56" s="16" t="str">
        <f>IF($D49&gt;0,BI50," ")</f>
        <v> </v>
      </c>
      <c r="Q56" s="1"/>
      <c r="AG56" s="1">
        <f t="shared" si="0"/>
        <v>46</v>
      </c>
      <c r="AI56" s="16" t="e">
        <f>INDEX(matrix4,AG56,AD55)</f>
        <v>#VALUE!</v>
      </c>
      <c r="AJ56" s="1">
        <f>IF(AG56=AF55,1,0)</f>
        <v>0</v>
      </c>
      <c r="AK56" s="1">
        <f>IF(AJ56=1,1/AI56,0)</f>
        <v>0</v>
      </c>
      <c r="AY56" t="e">
        <f aca="true" t="shared" si="65" ref="AY56:BI56">IF($AJ56=1,AM55,F56-$AI56*AM55)</f>
        <v>#VALUE!</v>
      </c>
      <c r="AZ56" t="e">
        <f t="shared" si="65"/>
        <v>#VALUE!</v>
      </c>
      <c r="BA56" t="e">
        <f t="shared" si="65"/>
        <v>#VALUE!</v>
      </c>
      <c r="BB56" t="e">
        <f t="shared" si="65"/>
        <v>#VALUE!</v>
      </c>
      <c r="BC56" t="e">
        <f t="shared" si="65"/>
        <v>#VALUE!</v>
      </c>
      <c r="BD56" t="e">
        <f t="shared" si="65"/>
        <v>#VALUE!</v>
      </c>
      <c r="BE56" t="e">
        <f t="shared" si="65"/>
        <v>#VALUE!</v>
      </c>
      <c r="BF56" t="e">
        <f t="shared" si="65"/>
        <v>#VALUE!</v>
      </c>
      <c r="BG56" t="e">
        <f t="shared" si="65"/>
        <v>#VALUE!</v>
      </c>
      <c r="BH56" t="e">
        <f t="shared" si="65"/>
        <v>#VALUE!</v>
      </c>
      <c r="BI56" t="e">
        <f t="shared" si="65"/>
        <v>#VALUE!</v>
      </c>
    </row>
    <row r="57" spans="2:33" ht="12.75">
      <c r="B57"/>
      <c r="C57"/>
      <c r="D57"/>
      <c r="E57"/>
      <c r="N57" s="8"/>
      <c r="P57" s="1"/>
      <c r="Q57" s="1"/>
      <c r="AG57" s="1">
        <f t="shared" si="0"/>
        <v>47</v>
      </c>
    </row>
    <row r="58" spans="2:33" ht="12.75">
      <c r="B58"/>
      <c r="C58"/>
      <c r="D58"/>
      <c r="E58"/>
      <c r="N58" s="8"/>
      <c r="P58" s="1"/>
      <c r="Q58" s="1"/>
      <c r="AG58" s="1">
        <f t="shared" si="0"/>
        <v>48</v>
      </c>
    </row>
    <row r="59" spans="2:61" ht="15.75">
      <c r="B59"/>
      <c r="C59"/>
      <c r="D59"/>
      <c r="E59"/>
      <c r="F59" s="11" t="str">
        <f aca="true" t="shared" si="66" ref="F59:N59">IF($D55&gt;0,AY53," ")</f>
        <v> </v>
      </c>
      <c r="G59" s="11" t="str">
        <f t="shared" si="66"/>
        <v> </v>
      </c>
      <c r="H59" s="11" t="str">
        <f t="shared" si="66"/>
        <v> </v>
      </c>
      <c r="I59" s="11" t="str">
        <f t="shared" si="66"/>
        <v> </v>
      </c>
      <c r="J59" s="11" t="str">
        <f t="shared" si="66"/>
        <v> </v>
      </c>
      <c r="K59" s="11" t="str">
        <f t="shared" si="66"/>
        <v> </v>
      </c>
      <c r="L59" s="11" t="str">
        <f t="shared" si="66"/>
        <v> </v>
      </c>
      <c r="M59" s="12" t="str">
        <f t="shared" si="66"/>
        <v> </v>
      </c>
      <c r="N59" s="13" t="str">
        <f t="shared" si="66"/>
        <v> </v>
      </c>
      <c r="O59" s="14"/>
      <c r="P59" s="11" t="str">
        <f>IF($D55&gt;0,BI53," ")</f>
        <v> </v>
      </c>
      <c r="Q59" s="1"/>
      <c r="AF59" s="15" t="e">
        <f>MOD(AF61,6)</f>
        <v>#VALUE!</v>
      </c>
      <c r="AG59" s="1">
        <f t="shared" si="0"/>
        <v>49</v>
      </c>
      <c r="AI59" s="11" t="e">
        <f>INDEX(matrix4,AG59,AD61)</f>
        <v>#VALUE!</v>
      </c>
      <c r="AJ59" s="1">
        <f>IF(AG59=AF61,1,0)</f>
        <v>0</v>
      </c>
      <c r="AK59" s="1">
        <f>IF(AJ59=1,1/AI59,0)</f>
        <v>0</v>
      </c>
      <c r="AY59" t="e">
        <f aca="true" t="shared" si="67" ref="AY59:BI59">IF($AJ59=1,AM61,F59-$AI59*AM61)</f>
        <v>#VALUE!</v>
      </c>
      <c r="AZ59" t="e">
        <f t="shared" si="67"/>
        <v>#VALUE!</v>
      </c>
      <c r="BA59" t="e">
        <f t="shared" si="67"/>
        <v>#VALUE!</v>
      </c>
      <c r="BB59" t="e">
        <f t="shared" si="67"/>
        <v>#VALUE!</v>
      </c>
      <c r="BC59" t="e">
        <f t="shared" si="67"/>
        <v>#VALUE!</v>
      </c>
      <c r="BD59" t="e">
        <f t="shared" si="67"/>
        <v>#VALUE!</v>
      </c>
      <c r="BE59" t="e">
        <f t="shared" si="67"/>
        <v>#VALUE!</v>
      </c>
      <c r="BF59" t="e">
        <f t="shared" si="67"/>
        <v>#VALUE!</v>
      </c>
      <c r="BG59" t="e">
        <f t="shared" si="67"/>
        <v>#VALUE!</v>
      </c>
      <c r="BH59" t="e">
        <f t="shared" si="67"/>
        <v>#VALUE!</v>
      </c>
      <c r="BI59" t="e">
        <f t="shared" si="67"/>
        <v>#VALUE!</v>
      </c>
    </row>
    <row r="60" spans="2:61" ht="13.5" thickBot="1">
      <c r="B60"/>
      <c r="C60"/>
      <c r="D60"/>
      <c r="E60"/>
      <c r="F60" s="16" t="str">
        <f aca="true" t="shared" si="68" ref="F60:N60">IF($D55&gt;0,AY54," ")</f>
        <v> </v>
      </c>
      <c r="G60" s="16" t="str">
        <f t="shared" si="68"/>
        <v> </v>
      </c>
      <c r="H60" s="16" t="str">
        <f t="shared" si="68"/>
        <v> </v>
      </c>
      <c r="I60" s="16" t="str">
        <f t="shared" si="68"/>
        <v> </v>
      </c>
      <c r="J60" s="16" t="str">
        <f t="shared" si="68"/>
        <v> </v>
      </c>
      <c r="K60" s="16" t="str">
        <f t="shared" si="68"/>
        <v> </v>
      </c>
      <c r="L60" s="16" t="str">
        <f t="shared" si="68"/>
        <v> </v>
      </c>
      <c r="M60" s="20" t="str">
        <f t="shared" si="68"/>
        <v> </v>
      </c>
      <c r="N60" s="13" t="str">
        <f t="shared" si="68"/>
        <v> </v>
      </c>
      <c r="O60" s="14"/>
      <c r="P60" s="16" t="str">
        <f>IF($D55&gt;0,BI54," ")</f>
        <v> </v>
      </c>
      <c r="Q60" s="1"/>
      <c r="AG60" s="1">
        <f t="shared" si="0"/>
        <v>50</v>
      </c>
      <c r="AI60" s="16" t="e">
        <f>INDEX(matrix4,AG60,AD61)</f>
        <v>#VALUE!</v>
      </c>
      <c r="AJ60" s="1">
        <f>IF(AG60=AF61,1,0)</f>
        <v>0</v>
      </c>
      <c r="AK60" s="1">
        <f>IF(AJ60=1,1/AI60,0)</f>
        <v>0</v>
      </c>
      <c r="AY60" t="e">
        <f aca="true" t="shared" si="69" ref="AY60:BI60">IF($AJ60=1,AM61,F60-$AI60*AM61)</f>
        <v>#VALUE!</v>
      </c>
      <c r="AZ60" t="e">
        <f t="shared" si="69"/>
        <v>#VALUE!</v>
      </c>
      <c r="BA60" t="e">
        <f t="shared" si="69"/>
        <v>#VALUE!</v>
      </c>
      <c r="BB60" t="e">
        <f t="shared" si="69"/>
        <v>#VALUE!</v>
      </c>
      <c r="BC60" t="e">
        <f t="shared" si="69"/>
        <v>#VALUE!</v>
      </c>
      <c r="BD60" t="e">
        <f t="shared" si="69"/>
        <v>#VALUE!</v>
      </c>
      <c r="BE60" t="e">
        <f t="shared" si="69"/>
        <v>#VALUE!</v>
      </c>
      <c r="BF60" t="e">
        <f t="shared" si="69"/>
        <v>#VALUE!</v>
      </c>
      <c r="BG60" t="e">
        <f t="shared" si="69"/>
        <v>#VALUE!</v>
      </c>
      <c r="BH60" t="e">
        <f t="shared" si="69"/>
        <v>#VALUE!</v>
      </c>
      <c r="BI60" t="e">
        <f t="shared" si="69"/>
        <v>#VALUE!</v>
      </c>
    </row>
    <row r="61" spans="2:61" ht="13.5" thickBot="1">
      <c r="B61" s="17"/>
      <c r="D61" s="17"/>
      <c r="E61"/>
      <c r="F61" s="16" t="str">
        <f aca="true" t="shared" si="70" ref="F61:N61">IF($D55&gt;0,AY55," ")</f>
        <v> </v>
      </c>
      <c r="G61" s="16" t="str">
        <f t="shared" si="70"/>
        <v> </v>
      </c>
      <c r="H61" s="16" t="str">
        <f t="shared" si="70"/>
        <v> </v>
      </c>
      <c r="I61" s="16" t="str">
        <f t="shared" si="70"/>
        <v> </v>
      </c>
      <c r="J61" s="16" t="str">
        <f t="shared" si="70"/>
        <v> </v>
      </c>
      <c r="K61" s="16" t="str">
        <f t="shared" si="70"/>
        <v> </v>
      </c>
      <c r="L61" s="16" t="str">
        <f t="shared" si="70"/>
        <v> </v>
      </c>
      <c r="M61" s="20" t="str">
        <f t="shared" si="70"/>
        <v> </v>
      </c>
      <c r="N61" s="13" t="str">
        <f t="shared" si="70"/>
        <v> </v>
      </c>
      <c r="O61" s="14"/>
      <c r="P61" s="16" t="str">
        <f>IF($D55&gt;0,BI55," ")</f>
        <v> </v>
      </c>
      <c r="Q61" s="1"/>
      <c r="AD61" s="17">
        <f>VLOOKUP(B61,alpha,2)</f>
        <v>0</v>
      </c>
      <c r="AE61" s="1"/>
      <c r="AF61" s="17" t="str">
        <f>IF(D61&gt;0,D61-10," ")</f>
        <v> </v>
      </c>
      <c r="AG61" s="1">
        <f t="shared" si="0"/>
        <v>51</v>
      </c>
      <c r="AI61" s="16" t="e">
        <f>INDEX(matrix4,AG61,AD61)</f>
        <v>#VALUE!</v>
      </c>
      <c r="AJ61" s="1">
        <f>IF(AG61=AF61,1,0)</f>
        <v>0</v>
      </c>
      <c r="AK61" s="1">
        <f>IF(AJ61=1,1/AI61,0)</f>
        <v>0</v>
      </c>
      <c r="AM61" s="16">
        <f aca="true" t="shared" si="71" ref="AM61:AW61">SUMPRODUCT($AK59:$AK62,F59:F62)</f>
        <v>0</v>
      </c>
      <c r="AN61" s="16">
        <f t="shared" si="71"/>
        <v>0</v>
      </c>
      <c r="AO61" s="16">
        <f t="shared" si="71"/>
        <v>0</v>
      </c>
      <c r="AP61" s="16">
        <f t="shared" si="71"/>
        <v>0</v>
      </c>
      <c r="AQ61" s="16">
        <f t="shared" si="71"/>
        <v>0</v>
      </c>
      <c r="AR61" s="16">
        <f t="shared" si="71"/>
        <v>0</v>
      </c>
      <c r="AS61" s="16">
        <f t="shared" si="71"/>
        <v>0</v>
      </c>
      <c r="AT61" s="16">
        <f t="shared" si="71"/>
        <v>0</v>
      </c>
      <c r="AU61" s="16">
        <f t="shared" si="71"/>
        <v>0</v>
      </c>
      <c r="AV61" s="16">
        <f t="shared" si="71"/>
        <v>0</v>
      </c>
      <c r="AW61" s="16">
        <f t="shared" si="71"/>
        <v>0</v>
      </c>
      <c r="AY61" t="e">
        <f aca="true" t="shared" si="72" ref="AY61:BI61">IF($AJ61=1,AM61,F61-$AI61*AM61)</f>
        <v>#VALUE!</v>
      </c>
      <c r="AZ61" t="e">
        <f t="shared" si="72"/>
        <v>#VALUE!</v>
      </c>
      <c r="BA61" t="e">
        <f t="shared" si="72"/>
        <v>#VALUE!</v>
      </c>
      <c r="BB61" t="e">
        <f t="shared" si="72"/>
        <v>#VALUE!</v>
      </c>
      <c r="BC61" t="e">
        <f t="shared" si="72"/>
        <v>#VALUE!</v>
      </c>
      <c r="BD61" t="e">
        <f t="shared" si="72"/>
        <v>#VALUE!</v>
      </c>
      <c r="BE61" t="e">
        <f t="shared" si="72"/>
        <v>#VALUE!</v>
      </c>
      <c r="BF61" t="e">
        <f t="shared" si="72"/>
        <v>#VALUE!</v>
      </c>
      <c r="BG61" t="e">
        <f t="shared" si="72"/>
        <v>#VALUE!</v>
      </c>
      <c r="BH61" t="e">
        <f t="shared" si="72"/>
        <v>#VALUE!</v>
      </c>
      <c r="BI61" t="e">
        <f t="shared" si="72"/>
        <v>#VALUE!</v>
      </c>
    </row>
    <row r="62" spans="2:61" ht="12.75">
      <c r="B62"/>
      <c r="C62"/>
      <c r="D62"/>
      <c r="E62"/>
      <c r="F62" s="16" t="str">
        <f aca="true" t="shared" si="73" ref="F62:N62">IF($D55&gt;0,AY56," ")</f>
        <v> </v>
      </c>
      <c r="G62" s="16" t="str">
        <f t="shared" si="73"/>
        <v> </v>
      </c>
      <c r="H62" s="16" t="str">
        <f t="shared" si="73"/>
        <v> </v>
      </c>
      <c r="I62" s="16" t="str">
        <f t="shared" si="73"/>
        <v> </v>
      </c>
      <c r="J62" s="16" t="str">
        <f t="shared" si="73"/>
        <v> </v>
      </c>
      <c r="K62" s="16" t="str">
        <f t="shared" si="73"/>
        <v> </v>
      </c>
      <c r="L62" s="16" t="str">
        <f t="shared" si="73"/>
        <v> </v>
      </c>
      <c r="M62" s="20" t="str">
        <f t="shared" si="73"/>
        <v> </v>
      </c>
      <c r="N62" s="13" t="str">
        <f t="shared" si="73"/>
        <v> </v>
      </c>
      <c r="O62" s="14"/>
      <c r="P62" s="16" t="str">
        <f>IF($D55&gt;0,BI56," ")</f>
        <v> </v>
      </c>
      <c r="Q62" s="1"/>
      <c r="AG62" s="1">
        <f t="shared" si="0"/>
        <v>52</v>
      </c>
      <c r="AI62" s="16" t="e">
        <f>INDEX(matrix4,AG62,AD61)</f>
        <v>#VALUE!</v>
      </c>
      <c r="AJ62" s="1">
        <f>IF(AG62=AF61,1,0)</f>
        <v>0</v>
      </c>
      <c r="AK62" s="1">
        <f>IF(AJ62=1,1/AI62,0)</f>
        <v>0</v>
      </c>
      <c r="AY62" t="e">
        <f aca="true" t="shared" si="74" ref="AY62:BI62">IF($AJ62=1,AM61,F62-$AI62*AM61)</f>
        <v>#VALUE!</v>
      </c>
      <c r="AZ62" t="e">
        <f t="shared" si="74"/>
        <v>#VALUE!</v>
      </c>
      <c r="BA62" t="e">
        <f t="shared" si="74"/>
        <v>#VALUE!</v>
      </c>
      <c r="BB62" t="e">
        <f t="shared" si="74"/>
        <v>#VALUE!</v>
      </c>
      <c r="BC62" t="e">
        <f t="shared" si="74"/>
        <v>#VALUE!</v>
      </c>
      <c r="BD62" t="e">
        <f t="shared" si="74"/>
        <v>#VALUE!</v>
      </c>
      <c r="BE62" t="e">
        <f t="shared" si="74"/>
        <v>#VALUE!</v>
      </c>
      <c r="BF62" t="e">
        <f t="shared" si="74"/>
        <v>#VALUE!</v>
      </c>
      <c r="BG62" t="e">
        <f t="shared" si="74"/>
        <v>#VALUE!</v>
      </c>
      <c r="BH62" t="e">
        <f t="shared" si="74"/>
        <v>#VALUE!</v>
      </c>
      <c r="BI62" t="e">
        <f t="shared" si="74"/>
        <v>#VALUE!</v>
      </c>
    </row>
    <row r="63" spans="2:33" ht="12.75">
      <c r="B63"/>
      <c r="C63"/>
      <c r="D63"/>
      <c r="E63"/>
      <c r="N63" s="8"/>
      <c r="P63" s="1"/>
      <c r="Q63" s="1"/>
      <c r="AG63" s="1">
        <f t="shared" si="0"/>
        <v>53</v>
      </c>
    </row>
    <row r="64" spans="2:33" ht="12.75">
      <c r="B64"/>
      <c r="C64"/>
      <c r="D64"/>
      <c r="E64"/>
      <c r="M64"/>
      <c r="N64" s="21"/>
      <c r="O64"/>
      <c r="P64"/>
      <c r="AA64"/>
      <c r="AB64"/>
      <c r="AF64"/>
      <c r="AG64"/>
    </row>
    <row r="65" spans="2:33" ht="12.75">
      <c r="B65"/>
      <c r="C65"/>
      <c r="D65"/>
      <c r="E65"/>
      <c r="F65" s="11" t="str">
        <f aca="true" t="shared" si="75" ref="F65:N65">IF($D61&gt;0,AY59," ")</f>
        <v> </v>
      </c>
      <c r="G65" s="11" t="str">
        <f t="shared" si="75"/>
        <v> </v>
      </c>
      <c r="H65" s="11" t="str">
        <f t="shared" si="75"/>
        <v> </v>
      </c>
      <c r="I65" s="11" t="str">
        <f t="shared" si="75"/>
        <v> </v>
      </c>
      <c r="J65" s="11" t="str">
        <f t="shared" si="75"/>
        <v> </v>
      </c>
      <c r="K65" s="11" t="str">
        <f t="shared" si="75"/>
        <v> </v>
      </c>
      <c r="L65" s="11" t="str">
        <f t="shared" si="75"/>
        <v> </v>
      </c>
      <c r="M65" s="12" t="str">
        <f t="shared" si="75"/>
        <v> </v>
      </c>
      <c r="N65" s="13" t="str">
        <f t="shared" si="75"/>
        <v> </v>
      </c>
      <c r="O65" s="14"/>
      <c r="P65" s="11" t="str">
        <f>IF($D61&gt;0,BI59," ")</f>
        <v> </v>
      </c>
      <c r="AA65"/>
      <c r="AB65"/>
      <c r="AF65"/>
      <c r="AG65"/>
    </row>
    <row r="66" spans="2:33" ht="13.5" thickBot="1">
      <c r="B66"/>
      <c r="C66"/>
      <c r="D66"/>
      <c r="E66"/>
      <c r="F66" s="16" t="str">
        <f aca="true" t="shared" si="76" ref="F66:N66">IF($D61&gt;0,AY60," ")</f>
        <v> </v>
      </c>
      <c r="G66" s="16" t="str">
        <f t="shared" si="76"/>
        <v> </v>
      </c>
      <c r="H66" s="16" t="str">
        <f t="shared" si="76"/>
        <v> </v>
      </c>
      <c r="I66" s="16" t="str">
        <f t="shared" si="76"/>
        <v> </v>
      </c>
      <c r="J66" s="16" t="str">
        <f t="shared" si="76"/>
        <v> </v>
      </c>
      <c r="K66" s="16" t="str">
        <f t="shared" si="76"/>
        <v> </v>
      </c>
      <c r="L66" s="16" t="str">
        <f t="shared" si="76"/>
        <v> </v>
      </c>
      <c r="M66" s="20" t="str">
        <f t="shared" si="76"/>
        <v> </v>
      </c>
      <c r="N66" s="13" t="str">
        <f t="shared" si="76"/>
        <v> </v>
      </c>
      <c r="O66" s="14"/>
      <c r="P66" s="16" t="str">
        <f>IF($D61&gt;0,BI60," ")</f>
        <v> </v>
      </c>
      <c r="AA66"/>
      <c r="AB66"/>
      <c r="AF66"/>
      <c r="AG66"/>
    </row>
    <row r="67" spans="2:33" ht="13.5" thickBot="1">
      <c r="B67" s="17"/>
      <c r="D67" s="17"/>
      <c r="E67"/>
      <c r="F67" s="16" t="str">
        <f aca="true" t="shared" si="77" ref="F67:N67">IF($D61&gt;0,AY61," ")</f>
        <v> </v>
      </c>
      <c r="G67" s="16" t="str">
        <f t="shared" si="77"/>
        <v> </v>
      </c>
      <c r="H67" s="16" t="str">
        <f t="shared" si="77"/>
        <v> </v>
      </c>
      <c r="I67" s="16" t="str">
        <f t="shared" si="77"/>
        <v> </v>
      </c>
      <c r="J67" s="16" t="str">
        <f t="shared" si="77"/>
        <v> </v>
      </c>
      <c r="K67" s="16" t="str">
        <f t="shared" si="77"/>
        <v> </v>
      </c>
      <c r="L67" s="16" t="str">
        <f t="shared" si="77"/>
        <v> </v>
      </c>
      <c r="M67" s="20" t="str">
        <f t="shared" si="77"/>
        <v> </v>
      </c>
      <c r="N67" s="13" t="str">
        <f t="shared" si="77"/>
        <v> </v>
      </c>
      <c r="O67" s="14"/>
      <c r="P67" s="16" t="str">
        <f>IF($D61&gt;0,BI61," ")</f>
        <v> </v>
      </c>
      <c r="AA67"/>
      <c r="AB67"/>
      <c r="AF67"/>
      <c r="AG67"/>
    </row>
    <row r="68" spans="2:33" ht="12.75">
      <c r="B68"/>
      <c r="C68"/>
      <c r="D68"/>
      <c r="E68"/>
      <c r="F68" s="16" t="str">
        <f aca="true" t="shared" si="78" ref="F68:N68">IF($D61&gt;0,AY62," ")</f>
        <v> </v>
      </c>
      <c r="G68" s="16" t="str">
        <f t="shared" si="78"/>
        <v> </v>
      </c>
      <c r="H68" s="16" t="str">
        <f t="shared" si="78"/>
        <v> </v>
      </c>
      <c r="I68" s="16" t="str">
        <f t="shared" si="78"/>
        <v> </v>
      </c>
      <c r="J68" s="16" t="str">
        <f t="shared" si="78"/>
        <v> </v>
      </c>
      <c r="K68" s="16" t="str">
        <f t="shared" si="78"/>
        <v> </v>
      </c>
      <c r="L68" s="16" t="str">
        <f t="shared" si="78"/>
        <v> </v>
      </c>
      <c r="M68" s="20" t="str">
        <f t="shared" si="78"/>
        <v> </v>
      </c>
      <c r="N68" s="13" t="str">
        <f t="shared" si="78"/>
        <v> </v>
      </c>
      <c r="O68" s="14"/>
      <c r="P68" s="16" t="str">
        <f>IF($D61&gt;0,BI62," ")</f>
        <v> </v>
      </c>
      <c r="AA68"/>
      <c r="AB68"/>
      <c r="AF68"/>
      <c r="AG68"/>
    </row>
    <row r="69" spans="2:33" ht="12.75">
      <c r="B69"/>
      <c r="C69"/>
      <c r="D69"/>
      <c r="E69"/>
      <c r="M69"/>
      <c r="N69" s="21"/>
      <c r="O69"/>
      <c r="P69"/>
      <c r="AA69"/>
      <c r="AB69"/>
      <c r="AF69"/>
      <c r="AG69"/>
    </row>
    <row r="70" spans="2:33" ht="12.75">
      <c r="B70"/>
      <c r="C70"/>
      <c r="D70"/>
      <c r="E70"/>
      <c r="M70"/>
      <c r="N70" s="21"/>
      <c r="O70"/>
      <c r="P70"/>
      <c r="AA70"/>
      <c r="AB70"/>
      <c r="AF70"/>
      <c r="AG70"/>
    </row>
    <row r="71" spans="2:33" ht="12.75">
      <c r="B71"/>
      <c r="C71"/>
      <c r="D71"/>
      <c r="E71"/>
      <c r="F71" s="11" t="str">
        <f aca="true" t="shared" si="79" ref="F71:N71">IF($D67&gt;0,AY65," ")</f>
        <v> </v>
      </c>
      <c r="G71" s="11" t="str">
        <f t="shared" si="79"/>
        <v> </v>
      </c>
      <c r="H71" s="11" t="str">
        <f t="shared" si="79"/>
        <v> </v>
      </c>
      <c r="I71" s="11" t="str">
        <f t="shared" si="79"/>
        <v> </v>
      </c>
      <c r="J71" s="11" t="str">
        <f t="shared" si="79"/>
        <v> </v>
      </c>
      <c r="K71" s="11" t="str">
        <f t="shared" si="79"/>
        <v> </v>
      </c>
      <c r="L71" s="11" t="str">
        <f t="shared" si="79"/>
        <v> </v>
      </c>
      <c r="M71" s="12" t="str">
        <f t="shared" si="79"/>
        <v> </v>
      </c>
      <c r="N71" s="13" t="str">
        <f t="shared" si="79"/>
        <v> </v>
      </c>
      <c r="O71" s="14"/>
      <c r="P71" s="11" t="str">
        <f>IF($D67&gt;0,BI65," ")</f>
        <v> </v>
      </c>
      <c r="AA71"/>
      <c r="AB71"/>
      <c r="AF71"/>
      <c r="AG71"/>
    </row>
    <row r="72" spans="2:33" ht="13.5" thickBot="1">
      <c r="B72"/>
      <c r="C72"/>
      <c r="D72"/>
      <c r="E72"/>
      <c r="F72" s="16" t="str">
        <f aca="true" t="shared" si="80" ref="F72:N72">IF($D67&gt;0,AY66," ")</f>
        <v> </v>
      </c>
      <c r="G72" s="16" t="str">
        <f t="shared" si="80"/>
        <v> </v>
      </c>
      <c r="H72" s="16" t="str">
        <f t="shared" si="80"/>
        <v> </v>
      </c>
      <c r="I72" s="16" t="str">
        <f t="shared" si="80"/>
        <v> </v>
      </c>
      <c r="J72" s="16" t="str">
        <f t="shared" si="80"/>
        <v> </v>
      </c>
      <c r="K72" s="16" t="str">
        <f t="shared" si="80"/>
        <v> </v>
      </c>
      <c r="L72" s="16" t="str">
        <f t="shared" si="80"/>
        <v> </v>
      </c>
      <c r="M72" s="20" t="str">
        <f t="shared" si="80"/>
        <v> </v>
      </c>
      <c r="N72" s="13" t="str">
        <f t="shared" si="80"/>
        <v> </v>
      </c>
      <c r="O72" s="14"/>
      <c r="P72" s="16" t="str">
        <f>IF($D67&gt;0,BI66," ")</f>
        <v> </v>
      </c>
      <c r="AA72"/>
      <c r="AB72"/>
      <c r="AF72"/>
      <c r="AG72"/>
    </row>
    <row r="73" spans="2:33" ht="13.5" thickBot="1">
      <c r="B73" s="17"/>
      <c r="D73" s="17"/>
      <c r="E73"/>
      <c r="F73" s="16" t="str">
        <f aca="true" t="shared" si="81" ref="F73:N73">IF($D67&gt;0,AY67," ")</f>
        <v> </v>
      </c>
      <c r="G73" s="16" t="str">
        <f t="shared" si="81"/>
        <v> </v>
      </c>
      <c r="H73" s="16" t="str">
        <f t="shared" si="81"/>
        <v> </v>
      </c>
      <c r="I73" s="16" t="str">
        <f t="shared" si="81"/>
        <v> </v>
      </c>
      <c r="J73" s="16" t="str">
        <f t="shared" si="81"/>
        <v> </v>
      </c>
      <c r="K73" s="16" t="str">
        <f t="shared" si="81"/>
        <v> </v>
      </c>
      <c r="L73" s="16" t="str">
        <f t="shared" si="81"/>
        <v> </v>
      </c>
      <c r="M73" s="20" t="str">
        <f t="shared" si="81"/>
        <v> </v>
      </c>
      <c r="N73" s="13" t="str">
        <f t="shared" si="81"/>
        <v> </v>
      </c>
      <c r="O73" s="14"/>
      <c r="P73" s="16" t="str">
        <f>IF($D67&gt;0,BI67," ")</f>
        <v> </v>
      </c>
      <c r="AA73"/>
      <c r="AB73"/>
      <c r="AF73"/>
      <c r="AG73"/>
    </row>
    <row r="74" spans="2:33" ht="12.75">
      <c r="B74"/>
      <c r="C74"/>
      <c r="D74"/>
      <c r="E74"/>
      <c r="F74" s="16" t="str">
        <f aca="true" t="shared" si="82" ref="F74:N74">IF($D67&gt;0,AY68," ")</f>
        <v> </v>
      </c>
      <c r="G74" s="16" t="str">
        <f t="shared" si="82"/>
        <v> </v>
      </c>
      <c r="H74" s="16" t="str">
        <f t="shared" si="82"/>
        <v> </v>
      </c>
      <c r="I74" s="16" t="str">
        <f t="shared" si="82"/>
        <v> </v>
      </c>
      <c r="J74" s="16" t="str">
        <f t="shared" si="82"/>
        <v> </v>
      </c>
      <c r="K74" s="16" t="str">
        <f t="shared" si="82"/>
        <v> </v>
      </c>
      <c r="L74" s="16" t="str">
        <f t="shared" si="82"/>
        <v> </v>
      </c>
      <c r="M74" s="20" t="str">
        <f t="shared" si="82"/>
        <v> </v>
      </c>
      <c r="N74" s="13" t="str">
        <f t="shared" si="82"/>
        <v> </v>
      </c>
      <c r="O74" s="14"/>
      <c r="P74" s="16" t="str">
        <f>IF($D67&gt;0,BI68," ")</f>
        <v> </v>
      </c>
      <c r="AA74"/>
      <c r="AB74"/>
      <c r="AF74"/>
      <c r="AG74"/>
    </row>
    <row r="75" spans="2:33" ht="12.75">
      <c r="B75"/>
      <c r="C75"/>
      <c r="D75"/>
      <c r="E75"/>
      <c r="M75"/>
      <c r="N75" s="21"/>
      <c r="O75"/>
      <c r="P75"/>
      <c r="AA75"/>
      <c r="AB75"/>
      <c r="AF75"/>
      <c r="AG75"/>
    </row>
    <row r="76" spans="2:33" ht="12.75">
      <c r="B76"/>
      <c r="C76"/>
      <c r="D76"/>
      <c r="E76"/>
      <c r="M76"/>
      <c r="N76" s="21"/>
      <c r="O76"/>
      <c r="P76"/>
      <c r="AA76"/>
      <c r="AB76"/>
      <c r="AF76"/>
      <c r="AG76"/>
    </row>
    <row r="77" spans="2:17" ht="12.75">
      <c r="B77"/>
      <c r="C77"/>
      <c r="D77"/>
      <c r="E77"/>
      <c r="N77" s="8"/>
      <c r="P77" s="1"/>
      <c r="Q77" s="1"/>
    </row>
    <row r="78" spans="2:17" ht="12.75">
      <c r="B78"/>
      <c r="C78"/>
      <c r="D78"/>
      <c r="E78"/>
      <c r="N78" s="8"/>
      <c r="P78" s="1"/>
      <c r="Q78" s="1"/>
    </row>
    <row r="79" spans="2:17" ht="12.75">
      <c r="B79"/>
      <c r="C79"/>
      <c r="D79"/>
      <c r="E79"/>
      <c r="N79" s="8"/>
      <c r="P79" s="1"/>
      <c r="Q79" s="1"/>
    </row>
    <row r="80" spans="2:17" ht="12.75">
      <c r="B80"/>
      <c r="C80"/>
      <c r="D80"/>
      <c r="E80"/>
      <c r="N80" s="8"/>
      <c r="P80" s="1"/>
      <c r="Q80" s="1"/>
    </row>
    <row r="81" spans="2:17" ht="12.75">
      <c r="B81"/>
      <c r="C81"/>
      <c r="D81"/>
      <c r="E81"/>
      <c r="N81" s="8"/>
      <c r="P81" s="1"/>
      <c r="Q81" s="1"/>
    </row>
    <row r="82" spans="2:17" ht="12.75">
      <c r="B82"/>
      <c r="C82"/>
      <c r="D82"/>
      <c r="E82"/>
      <c r="N82" s="8"/>
      <c r="P82" s="1"/>
      <c r="Q82" s="1"/>
    </row>
    <row r="83" spans="2:17" ht="12.75">
      <c r="B83"/>
      <c r="C83"/>
      <c r="D83"/>
      <c r="E83"/>
      <c r="N83" s="8"/>
      <c r="P83" s="1"/>
      <c r="Q83" s="1"/>
    </row>
    <row r="84" spans="2:17" ht="12.75">
      <c r="B84"/>
      <c r="C84"/>
      <c r="D84"/>
      <c r="E84"/>
      <c r="N84" s="8"/>
      <c r="P84" s="1"/>
      <c r="Q84" s="1"/>
    </row>
    <row r="85" spans="2:17" ht="12.75">
      <c r="B85"/>
      <c r="C85"/>
      <c r="D85"/>
      <c r="E85"/>
      <c r="N85" s="8"/>
      <c r="P85" s="1"/>
      <c r="Q85" s="1"/>
    </row>
    <row r="86" spans="2:17" ht="12.75">
      <c r="B86"/>
      <c r="C86"/>
      <c r="D86"/>
      <c r="E86"/>
      <c r="N86" s="8"/>
      <c r="P86" s="1"/>
      <c r="Q86" s="1"/>
    </row>
    <row r="87" spans="2:17" ht="12.75">
      <c r="B87"/>
      <c r="C87"/>
      <c r="D87"/>
      <c r="E87"/>
      <c r="N87" s="8"/>
      <c r="P87" s="1"/>
      <c r="Q87" s="1"/>
    </row>
    <row r="88" spans="2:17" ht="12.75">
      <c r="B88"/>
      <c r="C88"/>
      <c r="D88"/>
      <c r="E88"/>
      <c r="N88" s="8"/>
      <c r="P88" s="1"/>
      <c r="Q88" s="1"/>
    </row>
    <row r="89" spans="2:17" ht="12.75">
      <c r="B89"/>
      <c r="C89"/>
      <c r="D89"/>
      <c r="E89"/>
      <c r="N89" s="8"/>
      <c r="P89" s="1"/>
      <c r="Q89" s="1"/>
    </row>
    <row r="90" spans="2:17" ht="12.75">
      <c r="B90"/>
      <c r="C90"/>
      <c r="D90"/>
      <c r="E90"/>
      <c r="N90" s="8"/>
      <c r="P90" s="1"/>
      <c r="Q90" s="1"/>
    </row>
    <row r="91" spans="2:17" ht="12.75">
      <c r="B91"/>
      <c r="C91"/>
      <c r="D91"/>
      <c r="E91"/>
      <c r="N91" s="8"/>
      <c r="P91" s="1"/>
      <c r="Q91" s="1"/>
    </row>
    <row r="92" spans="2:17" ht="12.75">
      <c r="B92"/>
      <c r="C92"/>
      <c r="D92"/>
      <c r="E92"/>
      <c r="N92" s="8"/>
      <c r="P92" s="1"/>
      <c r="Q92" s="1"/>
    </row>
    <row r="93" spans="2:17" ht="12.75">
      <c r="B93"/>
      <c r="C93"/>
      <c r="D93"/>
      <c r="E93"/>
      <c r="N93" s="8"/>
      <c r="P93" s="1"/>
      <c r="Q93" s="1"/>
    </row>
    <row r="94" spans="2:17" ht="12.75">
      <c r="B94"/>
      <c r="C94"/>
      <c r="D94"/>
      <c r="E94"/>
      <c r="N94" s="8"/>
      <c r="P94" s="1"/>
      <c r="Q94" s="1"/>
    </row>
    <row r="95" spans="2:17" ht="12.75">
      <c r="B95"/>
      <c r="C95"/>
      <c r="D95"/>
      <c r="E95"/>
      <c r="N95" s="8"/>
      <c r="P95" s="1"/>
      <c r="Q95" s="1"/>
    </row>
    <row r="96" spans="2:17" ht="12.75">
      <c r="B96"/>
      <c r="C96"/>
      <c r="D96"/>
      <c r="E96"/>
      <c r="N96" s="8"/>
      <c r="P96" s="1"/>
      <c r="Q96" s="1"/>
    </row>
    <row r="97" spans="2:17" ht="12.75">
      <c r="B97"/>
      <c r="C97"/>
      <c r="D97"/>
      <c r="E97"/>
      <c r="N97" s="8"/>
      <c r="P97" s="1"/>
      <c r="Q97" s="1"/>
    </row>
    <row r="98" spans="2:17" ht="12.75">
      <c r="B98"/>
      <c r="C98"/>
      <c r="D98"/>
      <c r="E98"/>
      <c r="N98" s="8"/>
      <c r="P98" s="1"/>
      <c r="Q98" s="1"/>
    </row>
    <row r="99" spans="2:17" ht="12.75">
      <c r="B99"/>
      <c r="C99"/>
      <c r="D99"/>
      <c r="E99"/>
      <c r="N99" s="8"/>
      <c r="P99" s="1"/>
      <c r="Q99" s="1"/>
    </row>
    <row r="100" spans="2:24" ht="75.75" customHeight="1">
      <c r="B100"/>
      <c r="C100"/>
      <c r="D100"/>
      <c r="E100"/>
      <c r="N100" s="8"/>
      <c r="P100" s="1"/>
      <c r="Q100" s="1"/>
      <c r="U100" s="22">
        <v>1</v>
      </c>
      <c r="V100" s="23" t="s">
        <v>21</v>
      </c>
      <c r="X100" s="56" t="s">
        <v>121</v>
      </c>
    </row>
    <row r="101" spans="2:24" ht="75.75" customHeight="1">
      <c r="B101"/>
      <c r="C101"/>
      <c r="D101"/>
      <c r="E101"/>
      <c r="N101" s="8"/>
      <c r="P101" s="1"/>
      <c r="Q101" s="1"/>
      <c r="U101" s="22">
        <v>2</v>
      </c>
      <c r="V101" s="58" t="s">
        <v>147</v>
      </c>
      <c r="X101" s="23" t="s">
        <v>14</v>
      </c>
    </row>
    <row r="102" spans="2:24" ht="75.75" customHeight="1">
      <c r="B102"/>
      <c r="C102"/>
      <c r="D102"/>
      <c r="E102"/>
      <c r="P102" s="1"/>
      <c r="Q102" s="1"/>
      <c r="U102" s="22">
        <v>3</v>
      </c>
      <c r="V102" s="23"/>
      <c r="X102" s="23" t="s">
        <v>15</v>
      </c>
    </row>
    <row r="103" spans="2:24" ht="75.75" customHeight="1">
      <c r="B103"/>
      <c r="C103"/>
      <c r="D103"/>
      <c r="E103"/>
      <c r="P103" s="1"/>
      <c r="Q103" s="1"/>
      <c r="U103" s="22">
        <v>4</v>
      </c>
      <c r="V103" s="42" t="s">
        <v>122</v>
      </c>
      <c r="X103" s="23" t="s">
        <v>24</v>
      </c>
    </row>
    <row r="104" spans="2:24" ht="75.75" customHeight="1">
      <c r="B104"/>
      <c r="C104"/>
      <c r="D104"/>
      <c r="E104"/>
      <c r="P104" s="1"/>
      <c r="Q104" s="1"/>
      <c r="U104" s="22">
        <v>5</v>
      </c>
      <c r="V104" s="42" t="s">
        <v>123</v>
      </c>
      <c r="X104" s="42" t="s">
        <v>124</v>
      </c>
    </row>
    <row r="105" spans="2:24" ht="75.75" customHeight="1">
      <c r="B105"/>
      <c r="C105"/>
      <c r="D105"/>
      <c r="E105"/>
      <c r="P105" s="1"/>
      <c r="Q105" s="1"/>
      <c r="U105" s="22">
        <v>6</v>
      </c>
      <c r="V105" s="42" t="s">
        <v>125</v>
      </c>
      <c r="X105" s="23" t="s">
        <v>25</v>
      </c>
    </row>
    <row r="106" spans="2:24" ht="75.75" customHeight="1">
      <c r="B106"/>
      <c r="C106"/>
      <c r="D106"/>
      <c r="E106"/>
      <c r="P106" s="1"/>
      <c r="Q106" s="1"/>
      <c r="U106" s="22">
        <v>7</v>
      </c>
      <c r="V106" s="23" t="s">
        <v>26</v>
      </c>
      <c r="X106" s="24" t="s">
        <v>36</v>
      </c>
    </row>
    <row r="107" spans="2:24" ht="75.75" customHeight="1">
      <c r="B107"/>
      <c r="C107"/>
      <c r="D107"/>
      <c r="E107"/>
      <c r="P107" s="1"/>
      <c r="Q107" s="1"/>
      <c r="U107" s="22">
        <v>8</v>
      </c>
      <c r="V107" s="58" t="s">
        <v>157</v>
      </c>
      <c r="X107" s="23" t="s">
        <v>98</v>
      </c>
    </row>
    <row r="108" spans="2:24" ht="75.75" customHeight="1">
      <c r="B108"/>
      <c r="C108"/>
      <c r="D108"/>
      <c r="E108"/>
      <c r="P108" s="1"/>
      <c r="Q108" s="1"/>
      <c r="U108" s="22">
        <v>9</v>
      </c>
      <c r="V108" s="23" t="s">
        <v>99</v>
      </c>
      <c r="X108" s="23" t="s">
        <v>0</v>
      </c>
    </row>
    <row r="109" spans="2:24" ht="75.75" customHeight="1">
      <c r="B109"/>
      <c r="C109"/>
      <c r="D109"/>
      <c r="E109"/>
      <c r="P109" s="1"/>
      <c r="Q109" s="1"/>
      <c r="U109" s="22">
        <v>10</v>
      </c>
      <c r="V109" s="23" t="s">
        <v>22</v>
      </c>
      <c r="X109" s="23" t="s">
        <v>23</v>
      </c>
    </row>
    <row r="110" spans="2:24" ht="75.75" customHeight="1">
      <c r="B110"/>
      <c r="C110"/>
      <c r="D110"/>
      <c r="E110"/>
      <c r="P110" s="1"/>
      <c r="Q110" s="1"/>
      <c r="U110" s="22">
        <v>11</v>
      </c>
      <c r="V110" s="23"/>
      <c r="X110" s="23" t="s">
        <v>83</v>
      </c>
    </row>
    <row r="111" spans="2:24" ht="75.75" customHeight="1">
      <c r="B111"/>
      <c r="C111"/>
      <c r="D111"/>
      <c r="E111"/>
      <c r="P111" s="1"/>
      <c r="Q111" s="1"/>
      <c r="U111" s="22">
        <v>12</v>
      </c>
      <c r="V111" s="23" t="s">
        <v>20</v>
      </c>
      <c r="X111" s="23" t="s">
        <v>84</v>
      </c>
    </row>
    <row r="112" spans="2:24" ht="75.75" customHeight="1">
      <c r="B112"/>
      <c r="C112"/>
      <c r="D112"/>
      <c r="E112"/>
      <c r="P112" s="1"/>
      <c r="Q112" s="1"/>
      <c r="U112" s="22">
        <v>13</v>
      </c>
      <c r="V112" s="23" t="s">
        <v>16</v>
      </c>
      <c r="X112" s="24" t="s">
        <v>36</v>
      </c>
    </row>
    <row r="113" spans="2:24" ht="75.75" customHeight="1">
      <c r="B113"/>
      <c r="C113"/>
      <c r="D113"/>
      <c r="E113"/>
      <c r="P113" s="1"/>
      <c r="Q113" s="1"/>
      <c r="U113" s="22">
        <v>14</v>
      </c>
      <c r="V113" s="23"/>
      <c r="X113" s="23"/>
    </row>
    <row r="114" spans="2:21" ht="75.75" customHeight="1">
      <c r="B114"/>
      <c r="C114"/>
      <c r="D114"/>
      <c r="E114"/>
      <c r="P114" s="1"/>
      <c r="Q114" s="1"/>
      <c r="U114" s="22">
        <v>15</v>
      </c>
    </row>
    <row r="115" spans="2:21" ht="75.75" customHeight="1">
      <c r="B115"/>
      <c r="C115"/>
      <c r="D115"/>
      <c r="E115"/>
      <c r="P115" s="1"/>
      <c r="Q115" s="1"/>
      <c r="U115" s="22">
        <v>16</v>
      </c>
    </row>
    <row r="116" spans="2:21" ht="75.75" customHeight="1">
      <c r="B116"/>
      <c r="C116"/>
      <c r="D116"/>
      <c r="E116"/>
      <c r="P116" s="1"/>
      <c r="Q116" s="1"/>
      <c r="U116" s="22">
        <v>17</v>
      </c>
    </row>
    <row r="117" spans="2:21" ht="75.75" customHeight="1">
      <c r="B117"/>
      <c r="C117"/>
      <c r="D117"/>
      <c r="E117"/>
      <c r="P117" s="1"/>
      <c r="Q117" s="1"/>
      <c r="U117" s="22">
        <v>18</v>
      </c>
    </row>
    <row r="118" spans="2:24" ht="75.75" customHeight="1">
      <c r="B118"/>
      <c r="C118"/>
      <c r="D118"/>
      <c r="E118"/>
      <c r="P118" s="1"/>
      <c r="Q118" s="1"/>
      <c r="U118" s="22">
        <v>19</v>
      </c>
      <c r="V118" s="24" t="s">
        <v>36</v>
      </c>
      <c r="X118" s="24" t="s">
        <v>36</v>
      </c>
    </row>
    <row r="119" spans="2:24" ht="75.75" customHeight="1">
      <c r="B119"/>
      <c r="C119"/>
      <c r="D119"/>
      <c r="E119"/>
      <c r="P119" s="1"/>
      <c r="Q119" s="1"/>
      <c r="U119" s="22">
        <v>20</v>
      </c>
      <c r="V119" s="24" t="s">
        <v>36</v>
      </c>
      <c r="X119" s="24" t="s">
        <v>36</v>
      </c>
    </row>
    <row r="120" spans="2:24" ht="75.75" customHeight="1">
      <c r="B120"/>
      <c r="C120"/>
      <c r="D120"/>
      <c r="E120"/>
      <c r="P120" s="1"/>
      <c r="Q120" s="1"/>
      <c r="U120" s="22">
        <v>21</v>
      </c>
      <c r="V120" s="24" t="s">
        <v>36</v>
      </c>
      <c r="X120" s="24" t="s">
        <v>36</v>
      </c>
    </row>
    <row r="121" spans="2:24" ht="75.75" customHeight="1">
      <c r="B121"/>
      <c r="C121"/>
      <c r="D121"/>
      <c r="E121"/>
      <c r="P121" s="1"/>
      <c r="Q121" s="1"/>
      <c r="U121" s="22">
        <v>22</v>
      </c>
      <c r="V121" s="24" t="s">
        <v>36</v>
      </c>
      <c r="X121" s="24" t="s">
        <v>36</v>
      </c>
    </row>
    <row r="122" spans="2:24" ht="75.75" customHeight="1">
      <c r="B122"/>
      <c r="C122"/>
      <c r="D122"/>
      <c r="E122"/>
      <c r="P122" s="1"/>
      <c r="Q122" s="1"/>
      <c r="U122" s="22">
        <v>23</v>
      </c>
      <c r="V122" s="24" t="s">
        <v>36</v>
      </c>
      <c r="X122" s="24" t="s">
        <v>36</v>
      </c>
    </row>
    <row r="123" spans="2:24" ht="75.75" customHeight="1">
      <c r="B123"/>
      <c r="C123"/>
      <c r="D123"/>
      <c r="E123"/>
      <c r="P123" s="1"/>
      <c r="Q123" s="1"/>
      <c r="U123" s="22">
        <v>24</v>
      </c>
      <c r="V123" s="24" t="s">
        <v>36</v>
      </c>
      <c r="X123" s="24" t="s">
        <v>36</v>
      </c>
    </row>
    <row r="124" spans="2:24" ht="75.75" customHeight="1">
      <c r="B124"/>
      <c r="C124"/>
      <c r="D124"/>
      <c r="E124"/>
      <c r="P124" s="1"/>
      <c r="Q124" s="1"/>
      <c r="U124" s="22">
        <v>25</v>
      </c>
      <c r="V124" s="24" t="s">
        <v>36</v>
      </c>
      <c r="X124" s="24" t="s">
        <v>36</v>
      </c>
    </row>
    <row r="125" spans="2:24" ht="75.75" customHeight="1">
      <c r="B125"/>
      <c r="C125"/>
      <c r="D125"/>
      <c r="E125"/>
      <c r="P125" s="1"/>
      <c r="Q125" s="1"/>
      <c r="U125" s="22">
        <v>26</v>
      </c>
      <c r="V125" s="24" t="s">
        <v>36</v>
      </c>
      <c r="X125" s="24" t="s">
        <v>36</v>
      </c>
    </row>
    <row r="126" spans="2:24" ht="75.75" customHeight="1">
      <c r="B126"/>
      <c r="C126"/>
      <c r="D126"/>
      <c r="E126"/>
      <c r="P126" s="1"/>
      <c r="Q126" s="1"/>
      <c r="U126" s="22">
        <v>27</v>
      </c>
      <c r="V126" s="24" t="s">
        <v>36</v>
      </c>
      <c r="X126" s="24" t="s">
        <v>36</v>
      </c>
    </row>
    <row r="127" spans="2:24" ht="75.75" customHeight="1">
      <c r="B127"/>
      <c r="C127"/>
      <c r="D127"/>
      <c r="E127"/>
      <c r="P127" s="1"/>
      <c r="Q127" s="1"/>
      <c r="U127" s="22">
        <v>28</v>
      </c>
      <c r="V127" s="24" t="s">
        <v>36</v>
      </c>
      <c r="X127" s="24" t="s">
        <v>36</v>
      </c>
    </row>
    <row r="128" spans="2:24" ht="75.75" customHeight="1">
      <c r="B128"/>
      <c r="C128"/>
      <c r="D128"/>
      <c r="E128"/>
      <c r="P128" s="1"/>
      <c r="Q128" s="1"/>
      <c r="U128" s="22">
        <v>29</v>
      </c>
      <c r="V128" s="24" t="s">
        <v>36</v>
      </c>
      <c r="X128" s="24" t="s">
        <v>36</v>
      </c>
    </row>
    <row r="129" spans="2:24" ht="75.75" customHeight="1">
      <c r="B129"/>
      <c r="C129"/>
      <c r="D129"/>
      <c r="E129"/>
      <c r="P129" s="1"/>
      <c r="Q129" s="1"/>
      <c r="U129" s="22">
        <v>30</v>
      </c>
      <c r="V129" s="24" t="s">
        <v>36</v>
      </c>
      <c r="X129" s="24" t="s">
        <v>36</v>
      </c>
    </row>
    <row r="130" spans="2:24" ht="75.75" customHeight="1">
      <c r="B130"/>
      <c r="C130"/>
      <c r="D130"/>
      <c r="E130"/>
      <c r="P130" s="1"/>
      <c r="Q130" s="1"/>
      <c r="U130" s="22">
        <v>31</v>
      </c>
      <c r="V130" s="24" t="s">
        <v>36</v>
      </c>
      <c r="X130" s="24" t="s">
        <v>36</v>
      </c>
    </row>
    <row r="131" spans="2:24" ht="75.75" customHeight="1">
      <c r="B131"/>
      <c r="C131"/>
      <c r="D131"/>
      <c r="E131"/>
      <c r="P131" s="1"/>
      <c r="Q131" s="1"/>
      <c r="U131" s="22">
        <v>32</v>
      </c>
      <c r="V131" s="24" t="s">
        <v>36</v>
      </c>
      <c r="X131" s="24" t="s">
        <v>36</v>
      </c>
    </row>
    <row r="132" spans="2:24" ht="75.75" customHeight="1">
      <c r="B132"/>
      <c r="C132"/>
      <c r="D132"/>
      <c r="E132"/>
      <c r="P132" s="1"/>
      <c r="Q132" s="1"/>
      <c r="U132" s="22">
        <v>33</v>
      </c>
      <c r="V132" s="24" t="s">
        <v>36</v>
      </c>
      <c r="X132" s="24" t="s">
        <v>36</v>
      </c>
    </row>
    <row r="133" spans="2:24" ht="75.75" customHeight="1">
      <c r="B133"/>
      <c r="C133"/>
      <c r="D133"/>
      <c r="E133"/>
      <c r="P133" s="1"/>
      <c r="Q133" s="1"/>
      <c r="U133" s="22">
        <v>34</v>
      </c>
      <c r="V133" s="24" t="s">
        <v>36</v>
      </c>
      <c r="X133" s="24" t="s">
        <v>36</v>
      </c>
    </row>
    <row r="134" spans="2:24" ht="75.75" customHeight="1">
      <c r="B134"/>
      <c r="C134"/>
      <c r="D134"/>
      <c r="E134"/>
      <c r="P134" s="1"/>
      <c r="Q134" s="1"/>
      <c r="U134" s="22">
        <v>35</v>
      </c>
      <c r="V134" s="24" t="s">
        <v>36</v>
      </c>
      <c r="X134" s="24" t="s">
        <v>36</v>
      </c>
    </row>
    <row r="135" spans="2:24" ht="75.75" customHeight="1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U135" s="22">
        <v>36</v>
      </c>
      <c r="V135" s="24" t="s">
        <v>36</v>
      </c>
      <c r="X135" s="24" t="s">
        <v>36</v>
      </c>
    </row>
    <row r="136" spans="2:24" ht="75.75" customHeight="1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U136" s="22">
        <v>37</v>
      </c>
      <c r="V136" s="24" t="s">
        <v>36</v>
      </c>
      <c r="X136" s="24" t="s">
        <v>36</v>
      </c>
    </row>
    <row r="137" spans="2:24" ht="75.75" customHeight="1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U137" s="22">
        <v>38</v>
      </c>
      <c r="V137" s="24" t="s">
        <v>36</v>
      </c>
      <c r="X137" s="24" t="s">
        <v>36</v>
      </c>
    </row>
    <row r="138" spans="2:24" ht="75.75" customHeight="1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U138" s="22">
        <v>39</v>
      </c>
      <c r="V138" s="24" t="s">
        <v>36</v>
      </c>
      <c r="X138" s="24" t="s">
        <v>36</v>
      </c>
    </row>
    <row r="139" spans="2:24" ht="75.75" customHeight="1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U139" s="22">
        <v>40</v>
      </c>
      <c r="V139" s="24" t="s">
        <v>36</v>
      </c>
      <c r="X139" s="24" t="s">
        <v>36</v>
      </c>
    </row>
    <row r="140" spans="2:24" ht="75.75" customHeight="1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U140" s="22">
        <v>41</v>
      </c>
      <c r="V140" s="24" t="s">
        <v>36</v>
      </c>
      <c r="X140" s="24" t="s">
        <v>36</v>
      </c>
    </row>
    <row r="141" spans="2:24" ht="75.75" customHeight="1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U141" s="22">
        <v>42</v>
      </c>
      <c r="V141" s="24" t="s">
        <v>36</v>
      </c>
      <c r="X141" s="24" t="s">
        <v>36</v>
      </c>
    </row>
    <row r="142" spans="2:24" ht="75.75" customHeight="1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U142" s="22">
        <v>43</v>
      </c>
      <c r="V142" s="24" t="s">
        <v>36</v>
      </c>
      <c r="X142" s="24" t="s">
        <v>36</v>
      </c>
    </row>
    <row r="143" spans="2:24" ht="75.75" customHeight="1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U143" s="22">
        <v>44</v>
      </c>
      <c r="V143" s="24" t="s">
        <v>36</v>
      </c>
      <c r="X143" s="24" t="s">
        <v>36</v>
      </c>
    </row>
    <row r="144" spans="2:24" ht="75.75" customHeight="1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U144" s="22">
        <v>45</v>
      </c>
      <c r="V144" s="24" t="s">
        <v>36</v>
      </c>
      <c r="X144" s="24" t="s">
        <v>36</v>
      </c>
    </row>
    <row r="145" spans="2:24" ht="75.75" customHeight="1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U145" s="22">
        <v>46</v>
      </c>
      <c r="V145" s="24" t="s">
        <v>36</v>
      </c>
      <c r="X145" s="24" t="s">
        <v>36</v>
      </c>
    </row>
    <row r="146" spans="2:24" ht="75.75" customHeight="1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U146" s="22">
        <v>47</v>
      </c>
      <c r="V146" s="24" t="s">
        <v>36</v>
      </c>
      <c r="X146" s="24" t="s">
        <v>36</v>
      </c>
    </row>
    <row r="147" spans="2:24" ht="75.75" customHeight="1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U147" s="22">
        <v>48</v>
      </c>
      <c r="V147" s="24" t="s">
        <v>36</v>
      </c>
      <c r="X147" s="24" t="s">
        <v>36</v>
      </c>
    </row>
    <row r="148" spans="2:24" ht="75.75" customHeight="1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U148" s="22">
        <v>49</v>
      </c>
      <c r="V148" s="24" t="s">
        <v>36</v>
      </c>
      <c r="X148" s="24" t="s">
        <v>36</v>
      </c>
    </row>
    <row r="149" spans="2:24" ht="75.7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U149" s="22">
        <v>50</v>
      </c>
      <c r="V149" s="24" t="s">
        <v>36</v>
      </c>
      <c r="X149" s="24" t="s">
        <v>36</v>
      </c>
    </row>
    <row r="150" spans="2:24" ht="75.7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V150" s="24"/>
      <c r="X150" s="24"/>
    </row>
    <row r="151" spans="2:16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2:16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2:16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2:16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2:16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2:16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2:16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2:16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2:16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2:16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2:16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2:16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2:16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2:16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2:16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2:16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2:16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2:16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2:16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2:16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2:16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2:16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2:16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2:16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2:16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2:16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2:16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2:16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2:16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2:16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2:16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2:16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2:16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2:16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6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2:16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2:16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2:16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2:16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2:16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16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2:16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2:16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2:16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2:16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2:16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2:16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2:16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2:16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2:16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2:16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2:16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2:16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2:16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2:16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2:16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2:16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2:16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2:16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2:16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2:16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2:16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2:16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2:16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2:16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2:16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2:16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2:16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2:16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2:16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2:16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2:16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2:16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2:16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2:16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2:16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2:16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2:16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2:16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2:16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2:16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5:16" ht="12.75">
      <c r="E232"/>
      <c r="F232"/>
      <c r="G232"/>
      <c r="H232"/>
      <c r="I232"/>
      <c r="J232"/>
      <c r="K232"/>
      <c r="L232"/>
      <c r="M232"/>
      <c r="N232"/>
      <c r="O232"/>
      <c r="P232" s="25"/>
    </row>
    <row r="233" spans="5:16" ht="12.75">
      <c r="E233"/>
      <c r="F233"/>
      <c r="G233"/>
      <c r="H233"/>
      <c r="I233"/>
      <c r="J233"/>
      <c r="K233"/>
      <c r="L233"/>
      <c r="M233"/>
      <c r="N233"/>
      <c r="O233"/>
      <c r="P233" s="25"/>
    </row>
    <row r="234" spans="5:16" ht="12.75">
      <c r="E234"/>
      <c r="F234"/>
      <c r="G234"/>
      <c r="H234"/>
      <c r="I234"/>
      <c r="J234"/>
      <c r="K234"/>
      <c r="L234"/>
      <c r="M234"/>
      <c r="N234"/>
      <c r="O234"/>
      <c r="P234" s="25"/>
    </row>
    <row r="235" spans="5:16" ht="12.75">
      <c r="E235"/>
      <c r="F235"/>
      <c r="G235"/>
      <c r="H235"/>
      <c r="I235"/>
      <c r="J235"/>
      <c r="K235"/>
      <c r="L235"/>
      <c r="M235"/>
      <c r="N235"/>
      <c r="O235"/>
      <c r="P235" s="25"/>
    </row>
    <row r="236" spans="5:16" ht="12.75">
      <c r="E236"/>
      <c r="F236"/>
      <c r="G236"/>
      <c r="H236"/>
      <c r="I236"/>
      <c r="J236"/>
      <c r="K236"/>
      <c r="L236"/>
      <c r="M236"/>
      <c r="N236"/>
      <c r="O236"/>
      <c r="P236" s="25"/>
    </row>
    <row r="237" spans="5:16" ht="12.75">
      <c r="E237"/>
      <c r="F237"/>
      <c r="G237"/>
      <c r="H237"/>
      <c r="I237"/>
      <c r="J237"/>
      <c r="K237"/>
      <c r="L237"/>
      <c r="M237"/>
      <c r="N237"/>
      <c r="O237"/>
      <c r="P237" s="25"/>
    </row>
    <row r="238" spans="5:16" ht="12.75">
      <c r="E238"/>
      <c r="F238"/>
      <c r="G238"/>
      <c r="H238"/>
      <c r="I238"/>
      <c r="J238"/>
      <c r="K238"/>
      <c r="L238"/>
      <c r="M238"/>
      <c r="N238"/>
      <c r="O238"/>
      <c r="P238" s="25"/>
    </row>
    <row r="239" spans="5:16" ht="12.75">
      <c r="E239"/>
      <c r="F239"/>
      <c r="G239"/>
      <c r="H239"/>
      <c r="I239"/>
      <c r="J239"/>
      <c r="K239"/>
      <c r="L239"/>
      <c r="M239"/>
      <c r="N239"/>
      <c r="O239"/>
      <c r="P239" s="25"/>
    </row>
    <row r="240" spans="5:16" ht="12.75">
      <c r="E240"/>
      <c r="F240"/>
      <c r="G240"/>
      <c r="H240"/>
      <c r="I240"/>
      <c r="J240"/>
      <c r="K240"/>
      <c r="L240"/>
      <c r="M240"/>
      <c r="N240"/>
      <c r="O240"/>
      <c r="P240" s="25"/>
    </row>
    <row r="241" spans="5:16" ht="12.75">
      <c r="E241"/>
      <c r="F241"/>
      <c r="G241"/>
      <c r="H241"/>
      <c r="I241"/>
      <c r="J241"/>
      <c r="K241"/>
      <c r="L241"/>
      <c r="M241"/>
      <c r="N241"/>
      <c r="O241"/>
      <c r="P241" s="25"/>
    </row>
    <row r="242" spans="5:16" ht="12.75">
      <c r="E242"/>
      <c r="F242"/>
      <c r="G242"/>
      <c r="H242"/>
      <c r="I242"/>
      <c r="J242"/>
      <c r="K242"/>
      <c r="L242"/>
      <c r="M242"/>
      <c r="N242"/>
      <c r="O242"/>
      <c r="P242" s="25"/>
    </row>
    <row r="243" spans="2:16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 s="25"/>
    </row>
    <row r="244" spans="2:16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 s="25"/>
    </row>
    <row r="245" spans="2:16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 s="25"/>
    </row>
    <row r="246" spans="2:16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 s="25"/>
    </row>
    <row r="247" spans="2:16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 s="25"/>
    </row>
    <row r="248" spans="2:16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 s="25"/>
    </row>
    <row r="249" spans="2:16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 s="25"/>
    </row>
    <row r="250" spans="2:16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 s="25"/>
    </row>
    <row r="251" spans="2:16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 s="25"/>
    </row>
    <row r="252" spans="2:16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 s="25"/>
    </row>
    <row r="253" spans="2:16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 s="25"/>
    </row>
    <row r="254" spans="2:16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 s="25"/>
    </row>
    <row r="255" spans="2:16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 s="25"/>
    </row>
    <row r="256" spans="2:16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 s="25"/>
    </row>
    <row r="257" spans="2:16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 s="25"/>
    </row>
    <row r="258" spans="2:16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 s="25"/>
    </row>
    <row r="259" spans="2:16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 s="25"/>
    </row>
    <row r="260" spans="2:16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 s="25"/>
    </row>
    <row r="261" spans="2:16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 s="25"/>
    </row>
    <row r="262" spans="2:16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 s="25"/>
    </row>
    <row r="263" spans="2:16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 s="25"/>
    </row>
    <row r="264" spans="2:16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 s="25"/>
    </row>
    <row r="265" spans="2:16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 s="25"/>
    </row>
    <row r="266" spans="2:16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 s="25"/>
    </row>
    <row r="267" spans="2:16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 s="25"/>
    </row>
    <row r="268" spans="2:16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 s="25"/>
    </row>
    <row r="269" spans="2:16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 s="25"/>
    </row>
    <row r="270" spans="2:16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 s="25"/>
    </row>
    <row r="271" spans="2:16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 s="25"/>
    </row>
    <row r="272" spans="2:16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 s="25"/>
    </row>
    <row r="273" spans="2:16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 s="25"/>
    </row>
    <row r="274" spans="2:16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 s="25"/>
    </row>
    <row r="275" spans="2:16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 s="25"/>
    </row>
    <row r="276" spans="2:16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 s="25"/>
    </row>
    <row r="277" spans="2:16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 s="25"/>
    </row>
    <row r="278" spans="2:16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 s="25"/>
    </row>
    <row r="279" spans="2:16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 s="25"/>
    </row>
    <row r="280" spans="2:16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 s="25"/>
    </row>
    <row r="281" spans="2:16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 s="25"/>
    </row>
    <row r="282" spans="2:16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 s="25"/>
    </row>
    <row r="283" spans="2:16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 s="25"/>
    </row>
    <row r="284" spans="2:16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 s="25"/>
    </row>
    <row r="285" spans="2:16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 s="25"/>
    </row>
    <row r="286" spans="2:16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 s="25"/>
    </row>
    <row r="287" spans="2:16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 s="25"/>
    </row>
    <row r="288" spans="2:16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 s="25"/>
    </row>
    <row r="289" spans="2:16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 s="25"/>
    </row>
    <row r="290" spans="2:16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 s="25"/>
    </row>
    <row r="291" spans="2:16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 s="25"/>
    </row>
    <row r="292" spans="2:16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 s="25"/>
    </row>
    <row r="293" spans="2:16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 s="25"/>
    </row>
    <row r="294" spans="2:16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 s="25"/>
    </row>
    <row r="295" spans="2:16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 s="25"/>
    </row>
    <row r="296" spans="2:16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 s="25"/>
    </row>
    <row r="297" spans="2:16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 s="25"/>
    </row>
    <row r="298" spans="2:16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 s="25"/>
    </row>
    <row r="299" spans="2:16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 s="25"/>
    </row>
    <row r="300" spans="2:16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 s="25"/>
    </row>
    <row r="301" spans="2:16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 s="25"/>
    </row>
    <row r="302" spans="2:16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 s="25"/>
    </row>
    <row r="303" spans="2:16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 s="25"/>
    </row>
    <row r="304" spans="2:16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 s="25"/>
    </row>
    <row r="305" spans="2:16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 s="25"/>
    </row>
    <row r="306" spans="2:16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 s="25"/>
    </row>
    <row r="307" spans="2:16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 s="25"/>
    </row>
    <row r="308" spans="2:16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 s="25"/>
    </row>
    <row r="309" spans="2:16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 s="25"/>
    </row>
    <row r="310" spans="2:16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 s="25"/>
    </row>
    <row r="311" spans="2:16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 s="25"/>
    </row>
    <row r="312" spans="2:16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 s="25"/>
    </row>
    <row r="313" spans="2:16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 s="25"/>
    </row>
    <row r="314" spans="2:16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 s="25"/>
    </row>
    <row r="315" spans="2:16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 s="25"/>
    </row>
    <row r="316" spans="2:16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 s="25"/>
    </row>
    <row r="317" spans="2:16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 s="25"/>
    </row>
    <row r="318" spans="2:16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 s="25"/>
    </row>
    <row r="319" spans="2:16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 s="25"/>
    </row>
    <row r="320" spans="2:16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 s="25"/>
    </row>
    <row r="321" spans="2:16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 s="25"/>
    </row>
    <row r="322" spans="2:16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 s="25"/>
    </row>
    <row r="323" spans="2:16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 s="25"/>
    </row>
    <row r="324" spans="2:16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 s="25"/>
    </row>
    <row r="325" spans="2:16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 s="25"/>
    </row>
    <row r="326" spans="2:16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 s="25"/>
    </row>
    <row r="327" spans="2:16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 s="25"/>
    </row>
    <row r="328" spans="6:16" ht="12.75">
      <c r="F328"/>
      <c r="G328"/>
      <c r="H328"/>
      <c r="I328"/>
      <c r="J328"/>
      <c r="K328"/>
      <c r="L328"/>
      <c r="M328"/>
      <c r="N328"/>
      <c r="O328"/>
      <c r="P328" s="25"/>
    </row>
    <row r="329" spans="6:16" ht="12.75">
      <c r="F329"/>
      <c r="G329"/>
      <c r="H329"/>
      <c r="I329"/>
      <c r="J329"/>
      <c r="K329"/>
      <c r="L329"/>
      <c r="M329"/>
      <c r="N329"/>
      <c r="O329"/>
      <c r="P329" s="25"/>
    </row>
    <row r="330" spans="6:16" ht="12.75">
      <c r="F330"/>
      <c r="G330"/>
      <c r="H330"/>
      <c r="I330"/>
      <c r="J330"/>
      <c r="K330"/>
      <c r="L330"/>
      <c r="M330"/>
      <c r="N330"/>
      <c r="O330"/>
      <c r="P330" s="25"/>
    </row>
    <row r="331" spans="6:16" ht="12.75">
      <c r="F331"/>
      <c r="G331"/>
      <c r="H331"/>
      <c r="I331"/>
      <c r="J331"/>
      <c r="K331"/>
      <c r="L331"/>
      <c r="M331"/>
      <c r="N331"/>
      <c r="O331"/>
      <c r="P331" s="25"/>
    </row>
    <row r="332" spans="6:16" ht="12.75">
      <c r="F332"/>
      <c r="G332"/>
      <c r="H332"/>
      <c r="I332"/>
      <c r="J332"/>
      <c r="K332"/>
      <c r="L332"/>
      <c r="M332"/>
      <c r="N332"/>
      <c r="O332"/>
      <c r="P332" s="25"/>
    </row>
    <row r="333" spans="6:16" ht="12.75">
      <c r="F333"/>
      <c r="G333"/>
      <c r="H333"/>
      <c r="I333"/>
      <c r="J333"/>
      <c r="K333"/>
      <c r="L333"/>
      <c r="M333"/>
      <c r="N333"/>
      <c r="O333"/>
      <c r="P333" s="25"/>
    </row>
    <row r="334" spans="6:16" ht="12.75">
      <c r="F334"/>
      <c r="G334"/>
      <c r="H334"/>
      <c r="I334"/>
      <c r="J334"/>
      <c r="K334"/>
      <c r="L334"/>
      <c r="M334"/>
      <c r="N334"/>
      <c r="O334"/>
      <c r="P334" s="25"/>
    </row>
    <row r="335" spans="6:16" ht="12.75">
      <c r="F335"/>
      <c r="G335"/>
      <c r="H335"/>
      <c r="I335"/>
      <c r="J335"/>
      <c r="K335"/>
      <c r="L335"/>
      <c r="M335"/>
      <c r="N335"/>
      <c r="O335"/>
      <c r="P335" s="25"/>
    </row>
    <row r="336" spans="6:16" ht="12.75">
      <c r="F336"/>
      <c r="G336"/>
      <c r="H336"/>
      <c r="I336"/>
      <c r="J336"/>
      <c r="K336"/>
      <c r="L336"/>
      <c r="M336"/>
      <c r="N336"/>
      <c r="O336"/>
      <c r="P336" s="25"/>
    </row>
    <row r="337" spans="6:16" ht="12.75">
      <c r="F337"/>
      <c r="G337"/>
      <c r="H337"/>
      <c r="I337"/>
      <c r="J337"/>
      <c r="K337"/>
      <c r="L337"/>
      <c r="M337"/>
      <c r="N337"/>
      <c r="O337"/>
      <c r="P337" s="25"/>
    </row>
    <row r="338" spans="6:16" ht="12.75">
      <c r="F338"/>
      <c r="G338"/>
      <c r="H338"/>
      <c r="I338"/>
      <c r="J338"/>
      <c r="K338"/>
      <c r="L338"/>
      <c r="M338"/>
      <c r="N338"/>
      <c r="O338"/>
      <c r="P338" s="25"/>
    </row>
    <row r="339" spans="6:16" ht="12.75">
      <c r="F339"/>
      <c r="G339"/>
      <c r="H339"/>
      <c r="I339"/>
      <c r="J339"/>
      <c r="K339"/>
      <c r="L339"/>
      <c r="M339"/>
      <c r="N339"/>
      <c r="O339"/>
      <c r="P339" s="25"/>
    </row>
    <row r="340" spans="6:16" ht="12.75">
      <c r="F340"/>
      <c r="G340"/>
      <c r="H340"/>
      <c r="I340"/>
      <c r="J340"/>
      <c r="K340"/>
      <c r="L340"/>
      <c r="M340"/>
      <c r="N340"/>
      <c r="O340"/>
      <c r="P340" s="25"/>
    </row>
    <row r="341" spans="6:16" ht="12.75">
      <c r="F341"/>
      <c r="G341"/>
      <c r="H341"/>
      <c r="I341"/>
      <c r="J341"/>
      <c r="K341"/>
      <c r="L341"/>
      <c r="M341"/>
      <c r="N341"/>
      <c r="O341"/>
      <c r="P341" s="25"/>
    </row>
    <row r="342" spans="6:16" ht="12.75">
      <c r="F342"/>
      <c r="G342"/>
      <c r="H342"/>
      <c r="I342"/>
      <c r="J342"/>
      <c r="K342"/>
      <c r="L342"/>
      <c r="M342"/>
      <c r="N342"/>
      <c r="O342"/>
      <c r="P342" s="25"/>
    </row>
    <row r="343" spans="6:16" ht="12.75">
      <c r="F343"/>
      <c r="G343"/>
      <c r="H343"/>
      <c r="I343"/>
      <c r="J343"/>
      <c r="K343"/>
      <c r="L343"/>
      <c r="M343"/>
      <c r="N343"/>
      <c r="O343"/>
      <c r="P343" s="25"/>
    </row>
    <row r="344" spans="6:16" ht="12.75">
      <c r="F344"/>
      <c r="G344"/>
      <c r="H344"/>
      <c r="I344"/>
      <c r="J344"/>
      <c r="K344"/>
      <c r="L344"/>
      <c r="M344"/>
      <c r="N344"/>
      <c r="O344"/>
      <c r="P344" s="25"/>
    </row>
    <row r="345" spans="6:16" ht="12.75">
      <c r="F345"/>
      <c r="G345"/>
      <c r="H345"/>
      <c r="I345"/>
      <c r="J345"/>
      <c r="K345"/>
      <c r="L345"/>
      <c r="M345"/>
      <c r="N345"/>
      <c r="O345"/>
      <c r="P345" s="25"/>
    </row>
    <row r="346" spans="6:16" ht="12.75">
      <c r="F346"/>
      <c r="G346"/>
      <c r="H346"/>
      <c r="I346"/>
      <c r="J346"/>
      <c r="K346"/>
      <c r="L346"/>
      <c r="M346"/>
      <c r="N346"/>
      <c r="O346"/>
      <c r="P346" s="25"/>
    </row>
    <row r="347" spans="6:16" ht="12.75">
      <c r="F347"/>
      <c r="G347"/>
      <c r="H347"/>
      <c r="I347"/>
      <c r="J347"/>
      <c r="K347"/>
      <c r="L347"/>
      <c r="M347"/>
      <c r="N347"/>
      <c r="O347"/>
      <c r="P347" s="25"/>
    </row>
    <row r="348" spans="6:16" ht="12.75">
      <c r="F348"/>
      <c r="G348"/>
      <c r="H348"/>
      <c r="I348"/>
      <c r="J348"/>
      <c r="K348"/>
      <c r="L348"/>
      <c r="M348"/>
      <c r="N348"/>
      <c r="O348"/>
      <c r="P348" s="25"/>
    </row>
    <row r="349" spans="6:16" ht="12.75">
      <c r="F349"/>
      <c r="G349"/>
      <c r="H349"/>
      <c r="I349"/>
      <c r="J349"/>
      <c r="K349"/>
      <c r="L349"/>
      <c r="M349"/>
      <c r="N349"/>
      <c r="O349"/>
      <c r="P349" s="25"/>
    </row>
    <row r="350" spans="6:16" ht="12.75">
      <c r="F350"/>
      <c r="G350"/>
      <c r="H350"/>
      <c r="I350"/>
      <c r="J350"/>
      <c r="K350"/>
      <c r="L350"/>
      <c r="M350"/>
      <c r="N350"/>
      <c r="O350"/>
      <c r="P350" s="25"/>
    </row>
    <row r="351" spans="6:16" ht="12.75">
      <c r="F351"/>
      <c r="G351"/>
      <c r="H351"/>
      <c r="I351"/>
      <c r="J351"/>
      <c r="K351"/>
      <c r="L351"/>
      <c r="M351"/>
      <c r="N351"/>
      <c r="O351"/>
      <c r="P351" s="25"/>
    </row>
    <row r="352" spans="6:16" ht="12.75">
      <c r="F352"/>
      <c r="G352"/>
      <c r="H352"/>
      <c r="I352"/>
      <c r="J352"/>
      <c r="K352"/>
      <c r="L352"/>
      <c r="M352"/>
      <c r="N352"/>
      <c r="O352"/>
      <c r="P352" s="25"/>
    </row>
    <row r="353" spans="6:16" ht="12.75">
      <c r="F353"/>
      <c r="G353"/>
      <c r="H353"/>
      <c r="I353"/>
      <c r="J353"/>
      <c r="K353"/>
      <c r="L353"/>
      <c r="M353"/>
      <c r="N353"/>
      <c r="O353"/>
      <c r="P353" s="25"/>
    </row>
    <row r="354" spans="6:16" ht="12.75">
      <c r="F354"/>
      <c r="G354"/>
      <c r="H354"/>
      <c r="I354"/>
      <c r="J354"/>
      <c r="K354"/>
      <c r="L354"/>
      <c r="M354"/>
      <c r="N354"/>
      <c r="O354"/>
      <c r="P354" s="25"/>
    </row>
    <row r="355" spans="6:16" ht="12.75">
      <c r="F355"/>
      <c r="G355"/>
      <c r="H355"/>
      <c r="I355"/>
      <c r="J355"/>
      <c r="K355"/>
      <c r="L355"/>
      <c r="M355"/>
      <c r="N355"/>
      <c r="O355"/>
      <c r="P355" s="25"/>
    </row>
    <row r="356" spans="6:16" ht="12.75">
      <c r="F356"/>
      <c r="G356"/>
      <c r="H356"/>
      <c r="I356"/>
      <c r="J356"/>
      <c r="K356"/>
      <c r="L356"/>
      <c r="M356"/>
      <c r="N356"/>
      <c r="O356"/>
      <c r="P356" s="25"/>
    </row>
    <row r="357" spans="6:16" ht="12.75">
      <c r="F357"/>
      <c r="G357"/>
      <c r="H357"/>
      <c r="I357"/>
      <c r="J357"/>
      <c r="K357"/>
      <c r="L357"/>
      <c r="M357"/>
      <c r="N357"/>
      <c r="O357"/>
      <c r="P357" s="25"/>
    </row>
    <row r="358" spans="6:16" ht="12.75">
      <c r="F358"/>
      <c r="G358"/>
      <c r="H358"/>
      <c r="I358"/>
      <c r="J358"/>
      <c r="K358"/>
      <c r="L358"/>
      <c r="M358"/>
      <c r="N358"/>
      <c r="O358"/>
      <c r="P358" s="25"/>
    </row>
    <row r="393" spans="6:16" ht="12.75">
      <c r="F393" s="1">
        <v>0</v>
      </c>
      <c r="G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26">
        <v>0</v>
      </c>
    </row>
  </sheetData>
  <sheetProtection/>
  <mergeCells count="2">
    <mergeCell ref="B3:I7"/>
    <mergeCell ref="K3:Q7"/>
  </mergeCells>
  <conditionalFormatting sqref="O65:O68 AM61:AW61 O59:O62 O23:O26 O29:O32 O35:O38 O41:O44 O47:O50 O53:O56 AI59:AI62 AI11:AI14 AI17:AI20 AI23:AI26 AI29:AI32 AI35:AI38 AI41:AI44 AI47:AI50 AI53:AI56 O11 AM13:AW13 AM19:AW19 AM25:AW25 AM31:AW31 AM37:AW37 AM43:AW43 AM49:AW49 AM55:AW55 O71:O74 F53:M56 F47:M50 F41:M44 F35:M38 F29:M32 F23:M26 F59:M62 F65:M68 F71:M74 F11:M11 F17:M17 P17">
    <cfRule type="cellIs" priority="6" dxfId="14" operator="between" stopIfTrue="1">
      <formula>-0.000001</formula>
      <formula>0.0000001</formula>
    </cfRule>
  </conditionalFormatting>
  <conditionalFormatting sqref="B3 K3">
    <cfRule type="cellIs" priority="7" dxfId="15" operator="equal" stopIfTrue="1">
      <formula>0</formula>
    </cfRule>
  </conditionalFormatting>
  <conditionalFormatting sqref="O17">
    <cfRule type="cellIs" priority="5" dxfId="14" operator="between" stopIfTrue="1">
      <formula>-0.000001</formula>
      <formula>0.0000001</formula>
    </cfRule>
  </conditionalFormatting>
  <printOptions/>
  <pageMargins left="0.75" right="0.75" top="1" bottom="1" header="0.5" footer="0.5"/>
  <pageSetup orientation="portrait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I393"/>
  <sheetViews>
    <sheetView zoomScale="150" zoomScaleNormal="150" workbookViewId="0" topLeftCell="A3">
      <selection activeCell="S19" sqref="S19"/>
    </sheetView>
  </sheetViews>
  <sheetFormatPr defaultColWidth="11.00390625" defaultRowHeight="12.75"/>
  <cols>
    <col min="1" max="1" width="13.00390625" style="0" customWidth="1"/>
    <col min="2" max="2" width="4.375" style="1" customWidth="1"/>
    <col min="3" max="3" width="2.625" style="1" customWidth="1"/>
    <col min="4" max="4" width="4.625" style="1" customWidth="1"/>
    <col min="5" max="5" width="1.75390625" style="1" customWidth="1"/>
    <col min="6" max="11" width="5.25390625" style="1" customWidth="1"/>
    <col min="12" max="12" width="5.375" style="1" customWidth="1"/>
    <col min="13" max="13" width="5.25390625" style="1" customWidth="1"/>
    <col min="14" max="14" width="2.75390625" style="1" customWidth="1"/>
    <col min="15" max="15" width="2.00390625" style="1" customWidth="1"/>
    <col min="16" max="16" width="5.25390625" style="26" customWidth="1"/>
    <col min="17" max="17" width="5.875" style="0" customWidth="1"/>
    <col min="18" max="19" width="5.375" style="0" customWidth="1"/>
    <col min="20" max="20" width="17.125" style="0" customWidth="1"/>
    <col min="21" max="21" width="3.875" style="0" customWidth="1"/>
    <col min="22" max="22" width="26.25390625" style="0" customWidth="1"/>
    <col min="23" max="23" width="3.25390625" style="0" customWidth="1"/>
    <col min="24" max="24" width="29.375" style="0" customWidth="1"/>
    <col min="25" max="26" width="11.00390625" style="0" customWidth="1"/>
    <col min="27" max="27" width="4.25390625" style="1" customWidth="1"/>
    <col min="28" max="28" width="3.75390625" style="1" customWidth="1"/>
    <col min="29" max="29" width="4.75390625" style="0" customWidth="1"/>
    <col min="30" max="30" width="4.625" style="0" customWidth="1"/>
    <col min="31" max="31" width="3.75390625" style="0" customWidth="1"/>
    <col min="32" max="33" width="4.625" style="1" customWidth="1"/>
    <col min="34" max="34" width="4.625" style="0" customWidth="1"/>
    <col min="35" max="35" width="6.875" style="0" customWidth="1"/>
    <col min="36" max="36" width="5.875" style="1" customWidth="1"/>
    <col min="37" max="37" width="6.00390625" style="1" customWidth="1"/>
    <col min="38" max="38" width="4.625" style="0" customWidth="1"/>
    <col min="39" max="39" width="4.375" style="0" customWidth="1"/>
    <col min="40" max="40" width="4.75390625" style="0" customWidth="1"/>
    <col min="41" max="64" width="4.625" style="0" customWidth="1"/>
  </cols>
  <sheetData>
    <row r="2" spans="3:16" ht="12.75"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2.75" customHeight="1">
      <c r="A3" t="s">
        <v>30</v>
      </c>
      <c r="B3"/>
      <c r="C3" s="88" t="str">
        <f>VLOOKUP(A5,instructions08,2)</f>
        <v>Hi, this is an example of cycling in the simplex method.  </v>
      </c>
      <c r="D3" s="89"/>
      <c r="E3" s="89"/>
      <c r="F3" s="89"/>
      <c r="G3" s="89"/>
      <c r="H3" s="89"/>
      <c r="I3" s="2"/>
      <c r="J3" s="2"/>
      <c r="K3" s="88">
        <f>VLOOKUP(A5,instructions08,4)</f>
        <v>0</v>
      </c>
      <c r="L3" s="89"/>
      <c r="M3" s="89"/>
      <c r="N3" s="89"/>
      <c r="O3" s="89"/>
      <c r="P3" s="89"/>
    </row>
    <row r="4" spans="1:18" ht="18">
      <c r="A4" s="3"/>
      <c r="C4" s="89"/>
      <c r="D4" s="89"/>
      <c r="E4" s="89"/>
      <c r="F4" s="89"/>
      <c r="G4" s="89"/>
      <c r="H4" s="89"/>
      <c r="I4" s="2"/>
      <c r="J4" s="2"/>
      <c r="K4" s="89"/>
      <c r="L4" s="89"/>
      <c r="M4" s="89"/>
      <c r="N4" s="89"/>
      <c r="O4" s="89"/>
      <c r="P4" s="89"/>
      <c r="R4" s="27"/>
    </row>
    <row r="5" spans="1:27" ht="18.75" thickBot="1">
      <c r="A5" s="3">
        <v>1</v>
      </c>
      <c r="B5"/>
      <c r="C5" s="89"/>
      <c r="D5" s="89"/>
      <c r="E5" s="89"/>
      <c r="F5" s="89"/>
      <c r="G5" s="89"/>
      <c r="H5" s="89"/>
      <c r="I5" s="2"/>
      <c r="J5" s="2"/>
      <c r="K5" s="89"/>
      <c r="L5" s="89"/>
      <c r="M5" s="89"/>
      <c r="N5" s="89"/>
      <c r="O5" s="89"/>
      <c r="P5" s="89"/>
      <c r="AA5" s="1" t="s">
        <v>45</v>
      </c>
    </row>
    <row r="6" spans="2:28" ht="13.5" thickTop="1">
      <c r="B6"/>
      <c r="C6" s="89"/>
      <c r="D6" s="89"/>
      <c r="E6" s="89"/>
      <c r="F6" s="89"/>
      <c r="G6" s="89"/>
      <c r="H6" s="89"/>
      <c r="I6" s="2"/>
      <c r="J6" s="2"/>
      <c r="K6" s="89"/>
      <c r="L6" s="89"/>
      <c r="M6" s="89"/>
      <c r="N6" s="89"/>
      <c r="O6" s="89"/>
      <c r="P6" s="89"/>
      <c r="AA6" s="4" t="s">
        <v>32</v>
      </c>
      <c r="AB6" s="5">
        <v>2</v>
      </c>
    </row>
    <row r="7" spans="2:28" ht="12.75">
      <c r="B7"/>
      <c r="C7" s="89"/>
      <c r="D7" s="89"/>
      <c r="E7" s="89"/>
      <c r="F7" s="89"/>
      <c r="G7" s="89"/>
      <c r="H7" s="89"/>
      <c r="I7" s="2"/>
      <c r="J7" s="2"/>
      <c r="K7" s="89"/>
      <c r="L7" s="89"/>
      <c r="M7" s="89"/>
      <c r="N7" s="89"/>
      <c r="O7" s="89"/>
      <c r="P7" s="89"/>
      <c r="AA7" s="6" t="s">
        <v>33</v>
      </c>
      <c r="AB7" s="7">
        <v>3</v>
      </c>
    </row>
    <row r="8" spans="2:28" ht="12.75">
      <c r="B8"/>
      <c r="C8"/>
      <c r="D8"/>
      <c r="E8"/>
      <c r="F8"/>
      <c r="G8" s="29"/>
      <c r="H8" s="29"/>
      <c r="I8" s="29"/>
      <c r="J8" s="29"/>
      <c r="K8"/>
      <c r="L8"/>
      <c r="M8"/>
      <c r="N8"/>
      <c r="O8"/>
      <c r="P8"/>
      <c r="AA8" s="6" t="s">
        <v>34</v>
      </c>
      <c r="AB8" s="7">
        <v>4</v>
      </c>
    </row>
    <row r="9" spans="2:28" ht="12.75">
      <c r="B9"/>
      <c r="C9"/>
      <c r="D9"/>
      <c r="E9"/>
      <c r="F9" s="29"/>
      <c r="G9" s="29"/>
      <c r="H9" s="29"/>
      <c r="I9" s="29"/>
      <c r="J9" s="29"/>
      <c r="N9" s="8"/>
      <c r="P9" s="33">
        <v>0</v>
      </c>
      <c r="Q9" s="1"/>
      <c r="AA9" s="6" t="s">
        <v>35</v>
      </c>
      <c r="AB9" s="7">
        <v>5</v>
      </c>
    </row>
    <row r="10" spans="2:28" ht="14.25">
      <c r="B10"/>
      <c r="C10"/>
      <c r="D10" s="9" t="s">
        <v>36</v>
      </c>
      <c r="E10"/>
      <c r="F10" s="10" t="s">
        <v>37</v>
      </c>
      <c r="G10" s="1" t="s">
        <v>49</v>
      </c>
      <c r="H10" s="1" t="s">
        <v>50</v>
      </c>
      <c r="I10" s="1" t="s">
        <v>51</v>
      </c>
      <c r="J10" s="1" t="s">
        <v>52</v>
      </c>
      <c r="K10" s="1" t="s">
        <v>53</v>
      </c>
      <c r="L10" s="1" t="s">
        <v>54</v>
      </c>
      <c r="M10" s="1" t="s">
        <v>55</v>
      </c>
      <c r="N10" s="8" t="s">
        <v>56</v>
      </c>
      <c r="P10" s="1" t="s">
        <v>57</v>
      </c>
      <c r="Q10" s="1"/>
      <c r="AA10" s="6" t="s">
        <v>58</v>
      </c>
      <c r="AB10" s="7">
        <v>6</v>
      </c>
    </row>
    <row r="11" spans="2:61" ht="15">
      <c r="B11" t="s">
        <v>59</v>
      </c>
      <c r="C11"/>
      <c r="D11" t="s">
        <v>59</v>
      </c>
      <c r="E11"/>
      <c r="F11" s="11">
        <v>1</v>
      </c>
      <c r="G11" s="11">
        <v>-20</v>
      </c>
      <c r="H11" s="11">
        <v>0.75</v>
      </c>
      <c r="I11" s="11">
        <v>-6</v>
      </c>
      <c r="J11" s="11">
        <v>0.5</v>
      </c>
      <c r="K11" s="28">
        <v>0</v>
      </c>
      <c r="L11" s="28">
        <v>0</v>
      </c>
      <c r="M11" s="28">
        <v>0</v>
      </c>
      <c r="N11" s="13"/>
      <c r="O11" s="14"/>
      <c r="P11" s="11">
        <v>-3</v>
      </c>
      <c r="Q11" s="1"/>
      <c r="AA11" s="6" t="s">
        <v>60</v>
      </c>
      <c r="AB11" s="7">
        <v>7</v>
      </c>
      <c r="AF11" s="15">
        <f>MOD(AF13,6)</f>
        <v>2</v>
      </c>
      <c r="AG11" s="1">
        <f aca="true" t="shared" si="0" ref="AG11:AG42">ROW(AE11)-10</f>
        <v>1</v>
      </c>
      <c r="AI11" s="11">
        <f>INDEX(matrix8,AG11,AD13)</f>
        <v>0.75</v>
      </c>
      <c r="AJ11" s="1">
        <f>IF(AG11=AF13,1,0)</f>
        <v>0</v>
      </c>
      <c r="AK11" s="1">
        <f>IF(AJ11=1,1/AI11,0)</f>
        <v>0</v>
      </c>
      <c r="AY11">
        <f aca="true" t="shared" si="1" ref="AY11:BI11">IF($AJ11=1,AM13,F11-$AI11*AM13)</f>
        <v>1</v>
      </c>
      <c r="AZ11">
        <f t="shared" si="1"/>
        <v>3.9999999999999574</v>
      </c>
      <c r="BA11">
        <f t="shared" si="1"/>
        <v>0</v>
      </c>
      <c r="BB11">
        <f t="shared" si="1"/>
        <v>-32.99999999999999</v>
      </c>
      <c r="BC11">
        <f t="shared" si="1"/>
        <v>3.5</v>
      </c>
      <c r="BD11">
        <f t="shared" si="1"/>
        <v>-3</v>
      </c>
      <c r="BE11">
        <f t="shared" si="1"/>
        <v>0</v>
      </c>
      <c r="BF11">
        <f t="shared" si="1"/>
        <v>0</v>
      </c>
      <c r="BG11">
        <f t="shared" si="1"/>
        <v>0</v>
      </c>
      <c r="BH11">
        <f t="shared" si="1"/>
        <v>0</v>
      </c>
      <c r="BI11">
        <f t="shared" si="1"/>
        <v>-3</v>
      </c>
    </row>
    <row r="12" spans="2:61" ht="13.5" thickBot="1">
      <c r="B12" t="s">
        <v>10</v>
      </c>
      <c r="C12"/>
      <c r="D12" t="s">
        <v>11</v>
      </c>
      <c r="E12"/>
      <c r="F12" s="16">
        <v>0</v>
      </c>
      <c r="G12" s="16">
        <v>-7.999999999999986</v>
      </c>
      <c r="H12" s="16">
        <v>0.25</v>
      </c>
      <c r="I12" s="16">
        <v>8.999999999999998</v>
      </c>
      <c r="J12" s="16">
        <v>-1</v>
      </c>
      <c r="K12" s="16">
        <v>1</v>
      </c>
      <c r="L12" s="16">
        <v>0</v>
      </c>
      <c r="M12" s="16">
        <v>0</v>
      </c>
      <c r="N12" s="13"/>
      <c r="O12" s="14"/>
      <c r="P12" s="16">
        <v>0</v>
      </c>
      <c r="Q12" s="1"/>
      <c r="AA12" s="6" t="s">
        <v>63</v>
      </c>
      <c r="AB12" s="7">
        <v>8</v>
      </c>
      <c r="AG12" s="1">
        <f t="shared" si="0"/>
        <v>2</v>
      </c>
      <c r="AI12" s="16">
        <f>INDEX(matrix8,AG12,AD13)</f>
        <v>0.25</v>
      </c>
      <c r="AJ12" s="1">
        <f>IF(AG12=AF13,1,0)</f>
        <v>1</v>
      </c>
      <c r="AK12" s="1">
        <f>IF(AJ12=1,1/AI12,0)</f>
        <v>4</v>
      </c>
      <c r="AY12">
        <f aca="true" t="shared" si="2" ref="AY12:BI12">IF($AJ12=1,AM13,F12-$AI12*AM13)</f>
        <v>0</v>
      </c>
      <c r="AZ12">
        <f t="shared" si="2"/>
        <v>-31.999999999999943</v>
      </c>
      <c r="BA12">
        <f t="shared" si="2"/>
        <v>1</v>
      </c>
      <c r="BB12">
        <f t="shared" si="2"/>
        <v>35.99999999999999</v>
      </c>
      <c r="BC12">
        <f t="shared" si="2"/>
        <v>-4</v>
      </c>
      <c r="BD12">
        <f t="shared" si="2"/>
        <v>4</v>
      </c>
      <c r="BE12">
        <f t="shared" si="2"/>
        <v>0</v>
      </c>
      <c r="BF12">
        <f t="shared" si="2"/>
        <v>0</v>
      </c>
      <c r="BG12">
        <f t="shared" si="2"/>
        <v>0</v>
      </c>
      <c r="BH12">
        <f t="shared" si="2"/>
        <v>0</v>
      </c>
      <c r="BI12">
        <f t="shared" si="2"/>
        <v>0</v>
      </c>
    </row>
    <row r="13" spans="2:61" ht="13.5" thickBot="1">
      <c r="B13" s="38" t="s">
        <v>118</v>
      </c>
      <c r="D13" s="17">
        <v>12</v>
      </c>
      <c r="E13"/>
      <c r="F13" s="16">
        <v>0</v>
      </c>
      <c r="G13" s="16">
        <v>-11.999999999999996</v>
      </c>
      <c r="H13" s="16">
        <v>0.5</v>
      </c>
      <c r="I13" s="16">
        <v>2.9999999999999996</v>
      </c>
      <c r="J13" s="16">
        <v>-0.5</v>
      </c>
      <c r="K13" s="16">
        <v>0</v>
      </c>
      <c r="L13" s="16">
        <v>1</v>
      </c>
      <c r="M13" s="16">
        <v>0</v>
      </c>
      <c r="N13" s="13"/>
      <c r="O13" s="14"/>
      <c r="P13" s="16">
        <v>0</v>
      </c>
      <c r="Q13" s="1"/>
      <c r="AA13" s="6" t="s">
        <v>46</v>
      </c>
      <c r="AB13" s="7">
        <v>9</v>
      </c>
      <c r="AD13" s="17">
        <f>VLOOKUP(B13,alpha8,2)</f>
        <v>3</v>
      </c>
      <c r="AE13" s="1"/>
      <c r="AF13" s="17">
        <f>IF(D13&gt;0,D13-10," ")</f>
        <v>2</v>
      </c>
      <c r="AG13" s="1">
        <f t="shared" si="0"/>
        <v>3</v>
      </c>
      <c r="AI13" s="16">
        <f>INDEX(matrix8,AG13,AD13)</f>
        <v>0.5</v>
      </c>
      <c r="AJ13" s="1">
        <f>IF(AG13=AF13,1,0)</f>
        <v>0</v>
      </c>
      <c r="AK13" s="1">
        <f>IF(AJ13=1,1/AI13,0)</f>
        <v>0</v>
      </c>
      <c r="AM13" s="16">
        <f aca="true" t="shared" si="3" ref="AM13:AW13">SUMPRODUCT($AK11:$AK14,F11:F14)</f>
        <v>0</v>
      </c>
      <c r="AN13" s="16">
        <f t="shared" si="3"/>
        <v>-31.999999999999943</v>
      </c>
      <c r="AO13" s="16">
        <f t="shared" si="3"/>
        <v>1</v>
      </c>
      <c r="AP13" s="16">
        <f t="shared" si="3"/>
        <v>35.99999999999999</v>
      </c>
      <c r="AQ13" s="16">
        <f t="shared" si="3"/>
        <v>-4</v>
      </c>
      <c r="AR13" s="16">
        <f t="shared" si="3"/>
        <v>4</v>
      </c>
      <c r="AS13" s="16">
        <f t="shared" si="3"/>
        <v>0</v>
      </c>
      <c r="AT13" s="16">
        <f t="shared" si="3"/>
        <v>0</v>
      </c>
      <c r="AU13" s="16">
        <f t="shared" si="3"/>
        <v>0</v>
      </c>
      <c r="AV13" s="16">
        <f t="shared" si="3"/>
        <v>0</v>
      </c>
      <c r="AW13" s="16">
        <f t="shared" si="3"/>
        <v>0</v>
      </c>
      <c r="AY13">
        <f aca="true" t="shared" si="4" ref="AY13:BI13">IF($AJ13=1,AM13,F13-$AI13*AM13)</f>
        <v>0</v>
      </c>
      <c r="AZ13">
        <f t="shared" si="4"/>
        <v>3.999999999999975</v>
      </c>
      <c r="BA13">
        <f t="shared" si="4"/>
        <v>0</v>
      </c>
      <c r="BB13">
        <f t="shared" si="4"/>
        <v>-14.999999999999996</v>
      </c>
      <c r="BC13">
        <f t="shared" si="4"/>
        <v>1.5</v>
      </c>
      <c r="BD13">
        <f t="shared" si="4"/>
        <v>-2</v>
      </c>
      <c r="BE13">
        <f t="shared" si="4"/>
        <v>1</v>
      </c>
      <c r="BF13">
        <f t="shared" si="4"/>
        <v>0</v>
      </c>
      <c r="BG13">
        <f t="shared" si="4"/>
        <v>0</v>
      </c>
      <c r="BH13">
        <f t="shared" si="4"/>
        <v>0</v>
      </c>
      <c r="BI13">
        <f t="shared" si="4"/>
        <v>0</v>
      </c>
    </row>
    <row r="14" spans="2:61" ht="12.75">
      <c r="B14"/>
      <c r="C14"/>
      <c r="D14"/>
      <c r="E14"/>
      <c r="F14" s="16">
        <v>0</v>
      </c>
      <c r="G14" s="16">
        <v>0</v>
      </c>
      <c r="H14" s="16">
        <v>0</v>
      </c>
      <c r="I14" s="16">
        <v>0</v>
      </c>
      <c r="J14" s="16">
        <v>1</v>
      </c>
      <c r="K14" s="16">
        <v>0</v>
      </c>
      <c r="L14" s="16">
        <v>0</v>
      </c>
      <c r="M14" s="16">
        <v>1</v>
      </c>
      <c r="N14" s="13"/>
      <c r="O14" s="14"/>
      <c r="P14" s="16">
        <v>2</v>
      </c>
      <c r="Q14" s="1"/>
      <c r="AA14" s="6">
        <v>0</v>
      </c>
      <c r="AB14" s="7">
        <v>0</v>
      </c>
      <c r="AG14" s="1">
        <f t="shared" si="0"/>
        <v>4</v>
      </c>
      <c r="AI14" s="16">
        <f>INDEX(matrix8,AG14,AD13)</f>
        <v>0</v>
      </c>
      <c r="AJ14" s="1">
        <f>IF(AG14=AF13,1,0)</f>
        <v>0</v>
      </c>
      <c r="AK14" s="1">
        <f>IF(AJ14=1,1/AI14,0)</f>
        <v>0</v>
      </c>
      <c r="AY14">
        <f aca="true" t="shared" si="5" ref="AY14:BI14">IF($AJ14=1,AM13,F14-$AI14*AM13)</f>
        <v>0</v>
      </c>
      <c r="AZ14">
        <f t="shared" si="5"/>
        <v>0</v>
      </c>
      <c r="BA14">
        <f t="shared" si="5"/>
        <v>0</v>
      </c>
      <c r="BB14">
        <f t="shared" si="5"/>
        <v>0</v>
      </c>
      <c r="BC14">
        <f t="shared" si="5"/>
        <v>1</v>
      </c>
      <c r="BD14">
        <f t="shared" si="5"/>
        <v>0</v>
      </c>
      <c r="BE14">
        <f t="shared" si="5"/>
        <v>0</v>
      </c>
      <c r="BF14">
        <f t="shared" si="5"/>
        <v>1</v>
      </c>
      <c r="BG14">
        <f t="shared" si="5"/>
        <v>0</v>
      </c>
      <c r="BH14">
        <f t="shared" si="5"/>
        <v>0</v>
      </c>
      <c r="BI14">
        <f t="shared" si="5"/>
        <v>2</v>
      </c>
    </row>
    <row r="15" spans="2:33" ht="13.5" thickBot="1">
      <c r="B15"/>
      <c r="C15"/>
      <c r="D15"/>
      <c r="E15"/>
      <c r="N15" s="8"/>
      <c r="P15" s="1"/>
      <c r="Q15" s="1"/>
      <c r="AA15" s="18" t="s">
        <v>47</v>
      </c>
      <c r="AB15" s="19">
        <v>11</v>
      </c>
      <c r="AG15" s="1">
        <f t="shared" si="0"/>
        <v>5</v>
      </c>
    </row>
    <row r="16" spans="2:33" ht="12.75">
      <c r="B16"/>
      <c r="C16"/>
      <c r="D16"/>
      <c r="E16"/>
      <c r="N16" s="8"/>
      <c r="P16" s="1"/>
      <c r="Q16" s="1"/>
      <c r="AG16" s="1">
        <f t="shared" si="0"/>
        <v>6</v>
      </c>
    </row>
    <row r="17" spans="2:61" ht="15.75">
      <c r="B17"/>
      <c r="C17"/>
      <c r="D17"/>
      <c r="E17"/>
      <c r="F17" s="11">
        <f aca="true" t="shared" si="6" ref="F17:M17">IF($D13&gt;0,AY11," ")</f>
        <v>1</v>
      </c>
      <c r="G17" s="11">
        <f t="shared" si="6"/>
        <v>3.9999999999999574</v>
      </c>
      <c r="H17" s="11">
        <f t="shared" si="6"/>
        <v>0</v>
      </c>
      <c r="I17" s="11">
        <f t="shared" si="6"/>
        <v>-32.99999999999999</v>
      </c>
      <c r="J17" s="11">
        <f t="shared" si="6"/>
        <v>3.5</v>
      </c>
      <c r="K17" s="11">
        <f t="shared" si="6"/>
        <v>-3</v>
      </c>
      <c r="L17" s="11">
        <f t="shared" si="6"/>
        <v>0</v>
      </c>
      <c r="M17" s="12">
        <f t="shared" si="6"/>
        <v>0</v>
      </c>
      <c r="N17" s="13"/>
      <c r="O17" s="14"/>
      <c r="P17" s="11">
        <f>IF($D13&gt;0,BI11," ")</f>
        <v>-3</v>
      </c>
      <c r="Q17" s="1"/>
      <c r="AF17" s="15">
        <f>MOD(AF19,6)</f>
        <v>3</v>
      </c>
      <c r="AG17" s="1">
        <f t="shared" si="0"/>
        <v>7</v>
      </c>
      <c r="AI17" s="11">
        <f>INDEX(matrix8,AG17,AD19)</f>
        <v>3.9999999999999574</v>
      </c>
      <c r="AJ17" s="1">
        <f>IF(AG17=AF19,1,0)</f>
        <v>0</v>
      </c>
      <c r="AK17" s="1">
        <f>IF(AJ17=1,1/AI17,0)</f>
        <v>0</v>
      </c>
      <c r="AY17">
        <f aca="true" t="shared" si="7" ref="AY17:BI17">IF($AJ17=1,AM19,F17-$AI17*AM19)</f>
        <v>1</v>
      </c>
      <c r="AZ17">
        <f t="shared" si="7"/>
        <v>0</v>
      </c>
      <c r="BA17">
        <f t="shared" si="7"/>
        <v>0</v>
      </c>
      <c r="BB17">
        <f t="shared" si="7"/>
        <v>-18.000000000000064</v>
      </c>
      <c r="BC17">
        <f t="shared" si="7"/>
        <v>2.0000000000000067</v>
      </c>
      <c r="BD17">
        <f t="shared" si="7"/>
        <v>-1.0000000000000089</v>
      </c>
      <c r="BE17">
        <f t="shared" si="7"/>
        <v>-0.9999999999999956</v>
      </c>
      <c r="BF17">
        <f t="shared" si="7"/>
        <v>0</v>
      </c>
      <c r="BG17">
        <f t="shared" si="7"/>
        <v>0</v>
      </c>
      <c r="BH17">
        <f t="shared" si="7"/>
        <v>0</v>
      </c>
      <c r="BI17">
        <f t="shared" si="7"/>
        <v>-3</v>
      </c>
    </row>
    <row r="18" spans="2:61" ht="13.5" thickBot="1">
      <c r="B18"/>
      <c r="C18"/>
      <c r="D18"/>
      <c r="E18"/>
      <c r="F18" s="16">
        <f aca="true" t="shared" si="8" ref="F18:M18">IF($D13&gt;0,AY12," ")</f>
        <v>0</v>
      </c>
      <c r="G18" s="16">
        <f t="shared" si="8"/>
        <v>-31.999999999999943</v>
      </c>
      <c r="H18" s="16">
        <f t="shared" si="8"/>
        <v>1</v>
      </c>
      <c r="I18" s="16">
        <f t="shared" si="8"/>
        <v>35.99999999999999</v>
      </c>
      <c r="J18" s="16">
        <f t="shared" si="8"/>
        <v>-4</v>
      </c>
      <c r="K18" s="16">
        <f t="shared" si="8"/>
        <v>4</v>
      </c>
      <c r="L18" s="16">
        <f t="shared" si="8"/>
        <v>0</v>
      </c>
      <c r="M18" s="20">
        <f t="shared" si="8"/>
        <v>0</v>
      </c>
      <c r="N18" s="13"/>
      <c r="O18" s="14"/>
      <c r="P18" s="16">
        <f>IF($D13&gt;0,BI12," ")</f>
        <v>0</v>
      </c>
      <c r="Q18" s="1"/>
      <c r="AG18" s="1">
        <f t="shared" si="0"/>
        <v>8</v>
      </c>
      <c r="AI18" s="16">
        <f>INDEX(matrix8,AG18,AD19)</f>
        <v>-31.999999999999943</v>
      </c>
      <c r="AJ18" s="1">
        <f>IF(AG18=AF19,1,0)</f>
        <v>0</v>
      </c>
      <c r="AK18" s="1">
        <f>IF(AJ18=1,1/AI18,0)</f>
        <v>0</v>
      </c>
      <c r="AY18">
        <f aca="true" t="shared" si="9" ref="AY18:BI18">IF($AJ18=1,AM19,F18-$AI18*AM19)</f>
        <v>0</v>
      </c>
      <c r="AZ18">
        <f t="shared" si="9"/>
        <v>0</v>
      </c>
      <c r="BA18">
        <f t="shared" si="9"/>
        <v>1</v>
      </c>
      <c r="BB18">
        <f t="shared" si="9"/>
        <v>-84.00000000000051</v>
      </c>
      <c r="BC18">
        <f t="shared" si="9"/>
        <v>8.000000000000053</v>
      </c>
      <c r="BD18">
        <f t="shared" si="9"/>
        <v>-12.000000000000071</v>
      </c>
      <c r="BE18">
        <f t="shared" si="9"/>
        <v>8.000000000000036</v>
      </c>
      <c r="BF18">
        <f t="shared" si="9"/>
        <v>0</v>
      </c>
      <c r="BG18">
        <f t="shared" si="9"/>
        <v>0</v>
      </c>
      <c r="BH18">
        <f t="shared" si="9"/>
        <v>0</v>
      </c>
      <c r="BI18">
        <f t="shared" si="9"/>
        <v>0</v>
      </c>
    </row>
    <row r="19" spans="2:61" ht="13.5" thickBot="1">
      <c r="B19" s="38" t="s">
        <v>103</v>
      </c>
      <c r="D19" s="17">
        <v>19</v>
      </c>
      <c r="E19"/>
      <c r="F19" s="16">
        <f aca="true" t="shared" si="10" ref="F19:M19">IF($D13&gt;0,AY13," ")</f>
        <v>0</v>
      </c>
      <c r="G19" s="16">
        <f t="shared" si="10"/>
        <v>3.999999999999975</v>
      </c>
      <c r="H19" s="16">
        <f t="shared" si="10"/>
        <v>0</v>
      </c>
      <c r="I19" s="16">
        <f t="shared" si="10"/>
        <v>-14.999999999999996</v>
      </c>
      <c r="J19" s="16">
        <f t="shared" si="10"/>
        <v>1.5</v>
      </c>
      <c r="K19" s="16">
        <f t="shared" si="10"/>
        <v>-2</v>
      </c>
      <c r="L19" s="16">
        <f t="shared" si="10"/>
        <v>1</v>
      </c>
      <c r="M19" s="20">
        <f t="shared" si="10"/>
        <v>0</v>
      </c>
      <c r="N19" s="13"/>
      <c r="O19" s="14"/>
      <c r="P19" s="16">
        <f>IF($D13&gt;0,BI13," ")</f>
        <v>0</v>
      </c>
      <c r="Q19" s="1"/>
      <c r="AD19" s="17">
        <f>VLOOKUP(B19,alpha8,2)</f>
        <v>2</v>
      </c>
      <c r="AE19" s="1"/>
      <c r="AF19" s="17">
        <f>IF(D19&gt;0,D19-10," ")</f>
        <v>9</v>
      </c>
      <c r="AG19" s="1">
        <f t="shared" si="0"/>
        <v>9</v>
      </c>
      <c r="AI19" s="16">
        <f>INDEX(matrix8,AG19,AD19)</f>
        <v>3.999999999999975</v>
      </c>
      <c r="AJ19" s="1">
        <f>IF(AG19=AF19,1,0)</f>
        <v>1</v>
      </c>
      <c r="AK19" s="1">
        <f>IF(AJ19=1,1/AI19,0)</f>
        <v>0.25000000000000155</v>
      </c>
      <c r="AM19" s="16">
        <f aca="true" t="shared" si="11" ref="AM19:AW19">SUMPRODUCT($AK17:$AK20,F17:F20)</f>
        <v>0</v>
      </c>
      <c r="AN19" s="16">
        <f t="shared" si="11"/>
        <v>1</v>
      </c>
      <c r="AO19" s="16">
        <f t="shared" si="11"/>
        <v>0</v>
      </c>
      <c r="AP19" s="16">
        <f t="shared" si="11"/>
        <v>-3.750000000000022</v>
      </c>
      <c r="AQ19" s="16">
        <f t="shared" si="11"/>
        <v>0.37500000000000233</v>
      </c>
      <c r="AR19" s="16">
        <f t="shared" si="11"/>
        <v>-0.5000000000000031</v>
      </c>
      <c r="AS19" s="16">
        <f t="shared" si="11"/>
        <v>0.25000000000000155</v>
      </c>
      <c r="AT19" s="16">
        <f t="shared" si="11"/>
        <v>0</v>
      </c>
      <c r="AU19" s="16">
        <f t="shared" si="11"/>
        <v>0</v>
      </c>
      <c r="AV19" s="16">
        <f t="shared" si="11"/>
        <v>0</v>
      </c>
      <c r="AW19" s="16">
        <f t="shared" si="11"/>
        <v>0</v>
      </c>
      <c r="AY19">
        <f aca="true" t="shared" si="12" ref="AY19:BI19">IF($AJ19=1,AM19,F19-$AI19*AM19)</f>
        <v>0</v>
      </c>
      <c r="AZ19">
        <f t="shared" si="12"/>
        <v>1</v>
      </c>
      <c r="BA19">
        <f t="shared" si="12"/>
        <v>0</v>
      </c>
      <c r="BB19">
        <f t="shared" si="12"/>
        <v>-3.750000000000022</v>
      </c>
      <c r="BC19">
        <f t="shared" si="12"/>
        <v>0.37500000000000233</v>
      </c>
      <c r="BD19">
        <f t="shared" si="12"/>
        <v>-0.5000000000000031</v>
      </c>
      <c r="BE19">
        <f t="shared" si="12"/>
        <v>0.25000000000000155</v>
      </c>
      <c r="BF19">
        <f t="shared" si="12"/>
        <v>0</v>
      </c>
      <c r="BG19">
        <f t="shared" si="12"/>
        <v>0</v>
      </c>
      <c r="BH19">
        <f t="shared" si="12"/>
        <v>0</v>
      </c>
      <c r="BI19">
        <f t="shared" si="12"/>
        <v>0</v>
      </c>
    </row>
    <row r="20" spans="2:61" ht="12.75">
      <c r="B20"/>
      <c r="C20"/>
      <c r="D20"/>
      <c r="E20"/>
      <c r="F20" s="16">
        <f aca="true" t="shared" si="13" ref="F20:M20">IF($D13&gt;0,AY14," ")</f>
        <v>0</v>
      </c>
      <c r="G20" s="16">
        <f t="shared" si="13"/>
        <v>0</v>
      </c>
      <c r="H20" s="16">
        <f t="shared" si="13"/>
        <v>0</v>
      </c>
      <c r="I20" s="16">
        <f t="shared" si="13"/>
        <v>0</v>
      </c>
      <c r="J20" s="16">
        <f t="shared" si="13"/>
        <v>1</v>
      </c>
      <c r="K20" s="16">
        <f t="shared" si="13"/>
        <v>0</v>
      </c>
      <c r="L20" s="16">
        <f t="shared" si="13"/>
        <v>0</v>
      </c>
      <c r="M20" s="20">
        <f t="shared" si="13"/>
        <v>1</v>
      </c>
      <c r="N20" s="13"/>
      <c r="O20" s="14"/>
      <c r="P20" s="16">
        <f>IF($D13&gt;0,BI14," ")</f>
        <v>2</v>
      </c>
      <c r="Q20" s="1"/>
      <c r="AG20" s="1">
        <f t="shared" si="0"/>
        <v>10</v>
      </c>
      <c r="AI20" s="16">
        <f>INDEX(matrix8,AG20,AD19)</f>
        <v>0</v>
      </c>
      <c r="AJ20" s="1">
        <f>IF(AG20=AF19,1,0)</f>
        <v>0</v>
      </c>
      <c r="AK20" s="1">
        <f>IF(AJ20=1,1/AI20,0)</f>
        <v>0</v>
      </c>
      <c r="AY20">
        <f aca="true" t="shared" si="14" ref="AY20:BI20">IF($AJ20=1,AM19,F20-$AI20*AM19)</f>
        <v>0</v>
      </c>
      <c r="AZ20">
        <f t="shared" si="14"/>
        <v>0</v>
      </c>
      <c r="BA20">
        <f t="shared" si="14"/>
        <v>0</v>
      </c>
      <c r="BB20">
        <f t="shared" si="14"/>
        <v>0</v>
      </c>
      <c r="BC20">
        <f t="shared" si="14"/>
        <v>1</v>
      </c>
      <c r="BD20">
        <f t="shared" si="14"/>
        <v>0</v>
      </c>
      <c r="BE20">
        <f t="shared" si="14"/>
        <v>0</v>
      </c>
      <c r="BF20">
        <f t="shared" si="14"/>
        <v>1</v>
      </c>
      <c r="BG20">
        <f t="shared" si="14"/>
        <v>0</v>
      </c>
      <c r="BH20">
        <f t="shared" si="14"/>
        <v>0</v>
      </c>
      <c r="BI20">
        <f t="shared" si="14"/>
        <v>2</v>
      </c>
    </row>
    <row r="21" spans="2:33" ht="12.75">
      <c r="B21"/>
      <c r="C21"/>
      <c r="D21"/>
      <c r="E21"/>
      <c r="N21"/>
      <c r="P21" s="1"/>
      <c r="Q21" s="1"/>
      <c r="AG21" s="1">
        <f t="shared" si="0"/>
        <v>11</v>
      </c>
    </row>
    <row r="22" spans="2:33" ht="12.75">
      <c r="B22"/>
      <c r="C22"/>
      <c r="D22"/>
      <c r="E22"/>
      <c r="N22"/>
      <c r="P22" s="1"/>
      <c r="Q22" s="1"/>
      <c r="AG22" s="1">
        <f t="shared" si="0"/>
        <v>12</v>
      </c>
    </row>
    <row r="23" spans="2:61" ht="15.75">
      <c r="B23"/>
      <c r="C23"/>
      <c r="D23"/>
      <c r="E23"/>
      <c r="F23" s="11">
        <f aca="true" t="shared" si="15" ref="F23:M23">IF($D19&gt;0,AY17," ")</f>
        <v>1</v>
      </c>
      <c r="G23" s="11">
        <f t="shared" si="15"/>
        <v>0</v>
      </c>
      <c r="H23" s="11">
        <f t="shared" si="15"/>
        <v>0</v>
      </c>
      <c r="I23" s="11">
        <f t="shared" si="15"/>
        <v>-18.000000000000064</v>
      </c>
      <c r="J23" s="11">
        <f t="shared" si="15"/>
        <v>2.0000000000000067</v>
      </c>
      <c r="K23" s="11">
        <f t="shared" si="15"/>
        <v>-1.0000000000000089</v>
      </c>
      <c r="L23" s="11">
        <f t="shared" si="15"/>
        <v>-0.9999999999999956</v>
      </c>
      <c r="M23" s="12">
        <f t="shared" si="15"/>
        <v>0</v>
      </c>
      <c r="N23" s="13"/>
      <c r="O23" s="14"/>
      <c r="P23" s="11">
        <f>IF($D19&gt;0,BI17," ")</f>
        <v>-3</v>
      </c>
      <c r="Q23" s="1"/>
      <c r="AF23" s="15">
        <f>MOD(AF25,6)</f>
        <v>2</v>
      </c>
      <c r="AG23" s="1">
        <f t="shared" si="0"/>
        <v>13</v>
      </c>
      <c r="AI23" s="11">
        <f>INDEX(matrix8,AG23,AD25)</f>
        <v>2.0000000000000067</v>
      </c>
      <c r="AJ23" s="1">
        <f>IF(AG23=AF25,1,0)</f>
        <v>0</v>
      </c>
      <c r="AK23" s="1">
        <f>IF(AJ23=1,1/AI23,0)</f>
        <v>0</v>
      </c>
      <c r="AY23">
        <f aca="true" t="shared" si="16" ref="AY23:BI23">IF($AJ23=1,AM25,F23-$AI23*AM25)</f>
        <v>1</v>
      </c>
      <c r="AZ23">
        <f t="shared" si="16"/>
        <v>0</v>
      </c>
      <c r="BA23">
        <f t="shared" si="16"/>
        <v>-0.24999999999999917</v>
      </c>
      <c r="BB23">
        <f t="shared" si="16"/>
        <v>2.9999999999999964</v>
      </c>
      <c r="BC23">
        <f t="shared" si="16"/>
        <v>0</v>
      </c>
      <c r="BD23">
        <f t="shared" si="16"/>
        <v>1.9999999999999987</v>
      </c>
      <c r="BE23">
        <f t="shared" si="16"/>
        <v>-2.999999999999998</v>
      </c>
      <c r="BF23">
        <f t="shared" si="16"/>
        <v>0</v>
      </c>
      <c r="BG23">
        <f t="shared" si="16"/>
        <v>0</v>
      </c>
      <c r="BH23">
        <f t="shared" si="16"/>
        <v>0</v>
      </c>
      <c r="BI23">
        <f t="shared" si="16"/>
        <v>-3</v>
      </c>
    </row>
    <row r="24" spans="2:61" ht="13.5" thickBot="1">
      <c r="B24"/>
      <c r="C24"/>
      <c r="D24"/>
      <c r="E24"/>
      <c r="F24" s="16">
        <f aca="true" t="shared" si="17" ref="F24:M24">IF($D19&gt;0,AY18," ")</f>
        <v>0</v>
      </c>
      <c r="G24" s="16">
        <f t="shared" si="17"/>
        <v>0</v>
      </c>
      <c r="H24" s="16">
        <f t="shared" si="17"/>
        <v>1</v>
      </c>
      <c r="I24" s="16">
        <f t="shared" si="17"/>
        <v>-84.00000000000051</v>
      </c>
      <c r="J24" s="16">
        <f t="shared" si="17"/>
        <v>8.000000000000053</v>
      </c>
      <c r="K24" s="16">
        <f t="shared" si="17"/>
        <v>-12.000000000000071</v>
      </c>
      <c r="L24" s="16">
        <f t="shared" si="17"/>
        <v>8.000000000000036</v>
      </c>
      <c r="M24" s="20">
        <f t="shared" si="17"/>
        <v>0</v>
      </c>
      <c r="N24" s="13"/>
      <c r="O24" s="14"/>
      <c r="P24" s="16">
        <f>IF($D19&gt;0,BI18," ")</f>
        <v>0</v>
      </c>
      <c r="Q24" s="1"/>
      <c r="AG24" s="1">
        <f t="shared" si="0"/>
        <v>14</v>
      </c>
      <c r="AI24" s="16">
        <f>INDEX(matrix8,AG24,AD25)</f>
        <v>8.000000000000053</v>
      </c>
      <c r="AJ24" s="1">
        <f>IF(AG24=AF25,1,0)</f>
        <v>1</v>
      </c>
      <c r="AK24" s="1">
        <f>IF(AJ24=1,1/AI24,0)</f>
        <v>0.12499999999999917</v>
      </c>
      <c r="AY24">
        <f aca="true" t="shared" si="18" ref="AY24:BI24">IF($AJ24=1,AM25,F24-$AI24*AM25)</f>
        <v>0</v>
      </c>
      <c r="AZ24">
        <f t="shared" si="18"/>
        <v>0</v>
      </c>
      <c r="BA24">
        <f t="shared" si="18"/>
        <v>0.12499999999999917</v>
      </c>
      <c r="BB24">
        <f t="shared" si="18"/>
        <v>-10.499999999999995</v>
      </c>
      <c r="BC24">
        <f t="shared" si="18"/>
        <v>1</v>
      </c>
      <c r="BD24">
        <f t="shared" si="18"/>
        <v>-1.499999999999999</v>
      </c>
      <c r="BE24">
        <f t="shared" si="18"/>
        <v>0.9999999999999978</v>
      </c>
      <c r="BF24">
        <f t="shared" si="18"/>
        <v>0</v>
      </c>
      <c r="BG24">
        <f t="shared" si="18"/>
        <v>0</v>
      </c>
      <c r="BH24">
        <f t="shared" si="18"/>
        <v>0</v>
      </c>
      <c r="BI24">
        <f t="shared" si="18"/>
        <v>0</v>
      </c>
    </row>
    <row r="25" spans="2:61" ht="13.5" thickBot="1">
      <c r="B25" s="38" t="s">
        <v>119</v>
      </c>
      <c r="D25" s="17">
        <v>24</v>
      </c>
      <c r="E25"/>
      <c r="F25" s="16">
        <f aca="true" t="shared" si="19" ref="F25:M25">IF($D19&gt;0,AY19," ")</f>
        <v>0</v>
      </c>
      <c r="G25" s="16">
        <f t="shared" si="19"/>
        <v>1</v>
      </c>
      <c r="H25" s="16">
        <f t="shared" si="19"/>
        <v>0</v>
      </c>
      <c r="I25" s="16">
        <f t="shared" si="19"/>
        <v>-3.750000000000022</v>
      </c>
      <c r="J25" s="16">
        <f t="shared" si="19"/>
        <v>0.37500000000000233</v>
      </c>
      <c r="K25" s="16">
        <f t="shared" si="19"/>
        <v>-0.5000000000000031</v>
      </c>
      <c r="L25" s="16">
        <f t="shared" si="19"/>
        <v>0.25000000000000155</v>
      </c>
      <c r="M25" s="20">
        <f t="shared" si="19"/>
        <v>0</v>
      </c>
      <c r="N25" s="13"/>
      <c r="O25" s="14"/>
      <c r="P25" s="16">
        <f>IF($D19&gt;0,BI19," ")</f>
        <v>0</v>
      </c>
      <c r="Q25" s="1"/>
      <c r="AD25" s="17">
        <f>VLOOKUP(B25,alpha8,2)</f>
        <v>5</v>
      </c>
      <c r="AE25" s="1"/>
      <c r="AF25" s="17">
        <f>IF(D25&gt;0,D25-10," ")</f>
        <v>14</v>
      </c>
      <c r="AG25" s="1">
        <f t="shared" si="0"/>
        <v>15</v>
      </c>
      <c r="AI25" s="16">
        <f>INDEX(matrix8,AG25,AD25)</f>
        <v>0.37500000000000233</v>
      </c>
      <c r="AJ25" s="1">
        <f>IF(AG25=AF25,1,0)</f>
        <v>0</v>
      </c>
      <c r="AK25" s="1">
        <f>IF(AJ25=1,1/AI25,0)</f>
        <v>0</v>
      </c>
      <c r="AM25" s="16">
        <f aca="true" t="shared" si="20" ref="AM25:AW25">SUMPRODUCT($AK23:$AK26,F23:F26)</f>
        <v>0</v>
      </c>
      <c r="AN25" s="16">
        <f t="shared" si="20"/>
        <v>0</v>
      </c>
      <c r="AO25" s="16">
        <f t="shared" si="20"/>
        <v>0.12499999999999917</v>
      </c>
      <c r="AP25" s="16">
        <f t="shared" si="20"/>
        <v>-10.499999999999995</v>
      </c>
      <c r="AQ25" s="16">
        <f t="shared" si="20"/>
        <v>1</v>
      </c>
      <c r="AR25" s="16">
        <f t="shared" si="20"/>
        <v>-1.499999999999999</v>
      </c>
      <c r="AS25" s="16">
        <f t="shared" si="20"/>
        <v>0.9999999999999978</v>
      </c>
      <c r="AT25" s="16">
        <f t="shared" si="20"/>
        <v>0</v>
      </c>
      <c r="AU25" s="16">
        <f t="shared" si="20"/>
        <v>0</v>
      </c>
      <c r="AV25" s="16">
        <f t="shared" si="20"/>
        <v>0</v>
      </c>
      <c r="AW25" s="16">
        <f t="shared" si="20"/>
        <v>0</v>
      </c>
      <c r="AY25">
        <f aca="true" t="shared" si="21" ref="AY25:BI25">IF($AJ25=1,AM25,F25-$AI25*AM25)</f>
        <v>0</v>
      </c>
      <c r="AZ25">
        <f t="shared" si="21"/>
        <v>1</v>
      </c>
      <c r="BA25">
        <f t="shared" si="21"/>
        <v>-0.04687499999999998</v>
      </c>
      <c r="BB25">
        <f t="shared" si="21"/>
        <v>0.18750000000000044</v>
      </c>
      <c r="BC25">
        <f t="shared" si="21"/>
        <v>0</v>
      </c>
      <c r="BD25">
        <f t="shared" si="21"/>
        <v>0.0625</v>
      </c>
      <c r="BE25">
        <f t="shared" si="21"/>
        <v>-0.12499999999999994</v>
      </c>
      <c r="BF25">
        <f t="shared" si="21"/>
        <v>0</v>
      </c>
      <c r="BG25">
        <f t="shared" si="21"/>
        <v>0</v>
      </c>
      <c r="BH25">
        <f t="shared" si="21"/>
        <v>0</v>
      </c>
      <c r="BI25">
        <f t="shared" si="21"/>
        <v>0</v>
      </c>
    </row>
    <row r="26" spans="2:61" ht="12.75">
      <c r="B26"/>
      <c r="C26"/>
      <c r="D26"/>
      <c r="E26"/>
      <c r="F26" s="16">
        <f aca="true" t="shared" si="22" ref="F26:M26">IF($D19&gt;0,AY20," ")</f>
        <v>0</v>
      </c>
      <c r="G26" s="16">
        <f t="shared" si="22"/>
        <v>0</v>
      </c>
      <c r="H26" s="16">
        <f t="shared" si="22"/>
        <v>0</v>
      </c>
      <c r="I26" s="16">
        <f t="shared" si="22"/>
        <v>0</v>
      </c>
      <c r="J26" s="16">
        <f t="shared" si="22"/>
        <v>1</v>
      </c>
      <c r="K26" s="16">
        <f t="shared" si="22"/>
        <v>0</v>
      </c>
      <c r="L26" s="16">
        <f t="shared" si="22"/>
        <v>0</v>
      </c>
      <c r="M26" s="20">
        <f t="shared" si="22"/>
        <v>1</v>
      </c>
      <c r="N26" s="13"/>
      <c r="O26" s="14"/>
      <c r="P26" s="16">
        <f>IF($D19&gt;0,BI20," ")</f>
        <v>2</v>
      </c>
      <c r="Q26" s="1"/>
      <c r="AG26" s="1">
        <f t="shared" si="0"/>
        <v>16</v>
      </c>
      <c r="AI26" s="16">
        <f>INDEX(matrix8,AG26,AD25)</f>
        <v>1</v>
      </c>
      <c r="AJ26" s="1">
        <f>IF(AG26=AF25,1,0)</f>
        <v>0</v>
      </c>
      <c r="AK26" s="1">
        <f>IF(AJ26=1,1/AI26,0)</f>
        <v>0</v>
      </c>
      <c r="AY26">
        <f aca="true" t="shared" si="23" ref="AY26:BI26">IF($AJ26=1,AM25,F26-$AI26*AM25)</f>
        <v>0</v>
      </c>
      <c r="AZ26">
        <f t="shared" si="23"/>
        <v>0</v>
      </c>
      <c r="BA26">
        <f t="shared" si="23"/>
        <v>-0.12499999999999917</v>
      </c>
      <c r="BB26">
        <f t="shared" si="23"/>
        <v>10.499999999999995</v>
      </c>
      <c r="BC26">
        <f t="shared" si="23"/>
        <v>0</v>
      </c>
      <c r="BD26">
        <f t="shared" si="23"/>
        <v>1.499999999999999</v>
      </c>
      <c r="BE26">
        <f t="shared" si="23"/>
        <v>-0.9999999999999978</v>
      </c>
      <c r="BF26">
        <f t="shared" si="23"/>
        <v>1</v>
      </c>
      <c r="BG26">
        <f t="shared" si="23"/>
        <v>0</v>
      </c>
      <c r="BH26">
        <f t="shared" si="23"/>
        <v>0</v>
      </c>
      <c r="BI26">
        <f t="shared" si="23"/>
        <v>2</v>
      </c>
    </row>
    <row r="27" spans="2:33" ht="12.75">
      <c r="B27"/>
      <c r="C27"/>
      <c r="D27"/>
      <c r="E27"/>
      <c r="N27"/>
      <c r="P27" s="1"/>
      <c r="Q27" s="1"/>
      <c r="AG27" s="1">
        <f t="shared" si="0"/>
        <v>17</v>
      </c>
    </row>
    <row r="28" spans="2:33" ht="12.75">
      <c r="B28"/>
      <c r="C28"/>
      <c r="D28"/>
      <c r="E28"/>
      <c r="N28"/>
      <c r="P28" s="1"/>
      <c r="Q28" s="1"/>
      <c r="AG28" s="1">
        <f t="shared" si="0"/>
        <v>18</v>
      </c>
    </row>
    <row r="29" spans="2:61" ht="15.75">
      <c r="B29"/>
      <c r="C29"/>
      <c r="D29"/>
      <c r="E29"/>
      <c r="F29" s="11">
        <f aca="true" t="shared" si="24" ref="F29:M29">IF($D25&gt;0,AY23," ")</f>
        <v>1</v>
      </c>
      <c r="G29" s="11">
        <f t="shared" si="24"/>
        <v>0</v>
      </c>
      <c r="H29" s="11">
        <f t="shared" si="24"/>
        <v>-0.24999999999999917</v>
      </c>
      <c r="I29" s="11">
        <f t="shared" si="24"/>
        <v>2.9999999999999964</v>
      </c>
      <c r="J29" s="11">
        <f t="shared" si="24"/>
        <v>0</v>
      </c>
      <c r="K29" s="11">
        <f t="shared" si="24"/>
        <v>1.9999999999999987</v>
      </c>
      <c r="L29" s="11">
        <f t="shared" si="24"/>
        <v>-2.999999999999998</v>
      </c>
      <c r="M29" s="12">
        <f t="shared" si="24"/>
        <v>0</v>
      </c>
      <c r="N29" s="13"/>
      <c r="O29" s="14"/>
      <c r="P29" s="11">
        <f>IF($D25&gt;0,BI23," ")</f>
        <v>-3</v>
      </c>
      <c r="Q29" s="1"/>
      <c r="AF29" s="15">
        <f>MOD(AF31,6)</f>
        <v>3</v>
      </c>
      <c r="AG29" s="1">
        <f t="shared" si="0"/>
        <v>19</v>
      </c>
      <c r="AI29" s="11">
        <f>INDEX(matrix8,AG29,AD31)</f>
        <v>2.9999999999999964</v>
      </c>
      <c r="AJ29" s="1">
        <f>IF(AG29=AF31,1,0)</f>
        <v>0</v>
      </c>
      <c r="AK29" s="1">
        <f>IF(AJ29=1,1/AI29,0)</f>
        <v>0</v>
      </c>
      <c r="AY29">
        <f aca="true" t="shared" si="25" ref="AY29:BI29">IF($AJ29=1,AM31,F29-$AI29*AM31)</f>
        <v>1</v>
      </c>
      <c r="AZ29">
        <f t="shared" si="25"/>
        <v>-15.999999999999943</v>
      </c>
      <c r="BA29">
        <f t="shared" si="25"/>
        <v>0.49999999999999784</v>
      </c>
      <c r="BB29">
        <f t="shared" si="25"/>
        <v>0</v>
      </c>
      <c r="BC29">
        <f t="shared" si="25"/>
        <v>0</v>
      </c>
      <c r="BD29">
        <f t="shared" si="25"/>
        <v>1.0000000000000022</v>
      </c>
      <c r="BE29">
        <f t="shared" si="25"/>
        <v>-1.000000000000006</v>
      </c>
      <c r="BF29">
        <f t="shared" si="25"/>
        <v>0</v>
      </c>
      <c r="BG29">
        <f t="shared" si="25"/>
        <v>0</v>
      </c>
      <c r="BH29">
        <f t="shared" si="25"/>
        <v>0</v>
      </c>
      <c r="BI29">
        <f t="shared" si="25"/>
        <v>-3</v>
      </c>
    </row>
    <row r="30" spans="2:61" ht="13.5" thickBot="1">
      <c r="B30"/>
      <c r="C30"/>
      <c r="D30"/>
      <c r="E30"/>
      <c r="F30" s="16">
        <f aca="true" t="shared" si="26" ref="F30:M30">IF($D25&gt;0,AY24," ")</f>
        <v>0</v>
      </c>
      <c r="G30" s="16">
        <f t="shared" si="26"/>
        <v>0</v>
      </c>
      <c r="H30" s="16">
        <f t="shared" si="26"/>
        <v>0.12499999999999917</v>
      </c>
      <c r="I30" s="16">
        <f t="shared" si="26"/>
        <v>-10.499999999999995</v>
      </c>
      <c r="J30" s="16">
        <f t="shared" si="26"/>
        <v>1</v>
      </c>
      <c r="K30" s="16">
        <f t="shared" si="26"/>
        <v>-1.499999999999999</v>
      </c>
      <c r="L30" s="16">
        <f t="shared" si="26"/>
        <v>0.9999999999999978</v>
      </c>
      <c r="M30" s="20">
        <f t="shared" si="26"/>
        <v>0</v>
      </c>
      <c r="N30" s="13"/>
      <c r="O30" s="14"/>
      <c r="P30" s="16">
        <f>IF($D25&gt;0,BI24," ")</f>
        <v>0</v>
      </c>
      <c r="Q30" s="1"/>
      <c r="AG30" s="1">
        <f t="shared" si="0"/>
        <v>20</v>
      </c>
      <c r="AI30" s="16">
        <f>INDEX(matrix8,AG30,AD31)</f>
        <v>-10.499999999999995</v>
      </c>
      <c r="AJ30" s="1">
        <f>IF(AG30=AF31,1,0)</f>
        <v>0</v>
      </c>
      <c r="AK30" s="1">
        <f>IF(AJ30=1,1/AI30,0)</f>
        <v>0</v>
      </c>
      <c r="AY30">
        <f aca="true" t="shared" si="27" ref="AY30:BI30">IF($AJ30=1,AM31,F30-$AI30*AM31)</f>
        <v>0</v>
      </c>
      <c r="AZ30">
        <f t="shared" si="27"/>
        <v>55.99999999999984</v>
      </c>
      <c r="BA30">
        <f t="shared" si="27"/>
        <v>-2.499999999999992</v>
      </c>
      <c r="BB30">
        <f t="shared" si="27"/>
        <v>0</v>
      </c>
      <c r="BC30">
        <f t="shared" si="27"/>
        <v>1</v>
      </c>
      <c r="BD30">
        <f t="shared" si="27"/>
        <v>1.999999999999991</v>
      </c>
      <c r="BE30">
        <f t="shared" si="27"/>
        <v>-5.999999999999979</v>
      </c>
      <c r="BF30">
        <f t="shared" si="27"/>
        <v>0</v>
      </c>
      <c r="BG30">
        <f t="shared" si="27"/>
        <v>0</v>
      </c>
      <c r="BH30">
        <f t="shared" si="27"/>
        <v>0</v>
      </c>
      <c r="BI30">
        <f t="shared" si="27"/>
        <v>0</v>
      </c>
    </row>
    <row r="31" spans="2:61" ht="13.5" thickBot="1">
      <c r="B31" s="38" t="s">
        <v>104</v>
      </c>
      <c r="D31" s="17">
        <v>31</v>
      </c>
      <c r="E31"/>
      <c r="F31" s="16">
        <f aca="true" t="shared" si="28" ref="F31:M31">IF($D25&gt;0,AY25," ")</f>
        <v>0</v>
      </c>
      <c r="G31" s="16">
        <f t="shared" si="28"/>
        <v>1</v>
      </c>
      <c r="H31" s="16">
        <f t="shared" si="28"/>
        <v>-0.04687499999999998</v>
      </c>
      <c r="I31" s="16">
        <f t="shared" si="28"/>
        <v>0.18750000000000044</v>
      </c>
      <c r="J31" s="16">
        <f t="shared" si="28"/>
        <v>0</v>
      </c>
      <c r="K31" s="16">
        <f t="shared" si="28"/>
        <v>0.0625</v>
      </c>
      <c r="L31" s="16">
        <f t="shared" si="28"/>
        <v>-0.12499999999999994</v>
      </c>
      <c r="M31" s="20">
        <f t="shared" si="28"/>
        <v>0</v>
      </c>
      <c r="N31" s="13"/>
      <c r="O31" s="14"/>
      <c r="P31" s="16">
        <f>IF($D25&gt;0,BI25," ")</f>
        <v>0</v>
      </c>
      <c r="Q31" s="1"/>
      <c r="AD31" s="17">
        <f>VLOOKUP(B31,alpha8,2)</f>
        <v>4</v>
      </c>
      <c r="AE31" s="1"/>
      <c r="AF31" s="17">
        <f>IF(D31&gt;0,D31-10," ")</f>
        <v>21</v>
      </c>
      <c r="AG31" s="1">
        <f t="shared" si="0"/>
        <v>21</v>
      </c>
      <c r="AI31" s="16">
        <f>INDEX(matrix8,AG31,AD31)</f>
        <v>0.18750000000000044</v>
      </c>
      <c r="AJ31" s="1">
        <f>IF(AG31=AF31,1,0)</f>
        <v>1</v>
      </c>
      <c r="AK31" s="1">
        <f>IF(AJ31=1,1/AI31,0)</f>
        <v>5.333333333333321</v>
      </c>
      <c r="AM31" s="16">
        <f aca="true" t="shared" si="29" ref="AM31:AW31">SUMPRODUCT($AK29:$AK32,F29:F32)</f>
        <v>0</v>
      </c>
      <c r="AN31" s="16">
        <f t="shared" si="29"/>
        <v>5.333333333333321</v>
      </c>
      <c r="AO31" s="16">
        <f t="shared" si="29"/>
        <v>-0.24999999999999928</v>
      </c>
      <c r="AP31" s="16">
        <f t="shared" si="29"/>
        <v>1</v>
      </c>
      <c r="AQ31" s="16">
        <f t="shared" si="29"/>
        <v>0</v>
      </c>
      <c r="AR31" s="16">
        <f t="shared" si="29"/>
        <v>0.33333333333333254</v>
      </c>
      <c r="AS31" s="16">
        <f t="shared" si="29"/>
        <v>-0.6666666666666647</v>
      </c>
      <c r="AT31" s="16">
        <f t="shared" si="29"/>
        <v>0</v>
      </c>
      <c r="AU31" s="16">
        <f t="shared" si="29"/>
        <v>0</v>
      </c>
      <c r="AV31" s="16">
        <f t="shared" si="29"/>
        <v>0</v>
      </c>
      <c r="AW31" s="16">
        <f t="shared" si="29"/>
        <v>0</v>
      </c>
      <c r="AY31">
        <f aca="true" t="shared" si="30" ref="AY31:BI31">IF($AJ31=1,AM31,F31-$AI31*AM31)</f>
        <v>0</v>
      </c>
      <c r="AZ31">
        <f t="shared" si="30"/>
        <v>5.333333333333321</v>
      </c>
      <c r="BA31">
        <f t="shared" si="30"/>
        <v>-0.24999999999999928</v>
      </c>
      <c r="BB31">
        <f t="shared" si="30"/>
        <v>1</v>
      </c>
      <c r="BC31">
        <f t="shared" si="30"/>
        <v>0</v>
      </c>
      <c r="BD31">
        <f t="shared" si="30"/>
        <v>0.33333333333333254</v>
      </c>
      <c r="BE31">
        <f t="shared" si="30"/>
        <v>-0.6666666666666647</v>
      </c>
      <c r="BF31">
        <f t="shared" si="30"/>
        <v>0</v>
      </c>
      <c r="BG31">
        <f t="shared" si="30"/>
        <v>0</v>
      </c>
      <c r="BH31">
        <f t="shared" si="30"/>
        <v>0</v>
      </c>
      <c r="BI31">
        <f t="shared" si="30"/>
        <v>0</v>
      </c>
    </row>
    <row r="32" spans="2:61" ht="12.75">
      <c r="B32"/>
      <c r="C32"/>
      <c r="D32"/>
      <c r="E32"/>
      <c r="F32" s="16">
        <f aca="true" t="shared" si="31" ref="F32:M32">IF($D25&gt;0,AY26," ")</f>
        <v>0</v>
      </c>
      <c r="G32" s="16">
        <f t="shared" si="31"/>
        <v>0</v>
      </c>
      <c r="H32" s="16">
        <f t="shared" si="31"/>
        <v>-0.12499999999999917</v>
      </c>
      <c r="I32" s="16">
        <f t="shared" si="31"/>
        <v>10.499999999999995</v>
      </c>
      <c r="J32" s="16">
        <f t="shared" si="31"/>
        <v>0</v>
      </c>
      <c r="K32" s="16">
        <f t="shared" si="31"/>
        <v>1.499999999999999</v>
      </c>
      <c r="L32" s="16">
        <f t="shared" si="31"/>
        <v>-0.9999999999999978</v>
      </c>
      <c r="M32" s="20">
        <f t="shared" si="31"/>
        <v>1</v>
      </c>
      <c r="N32" s="13"/>
      <c r="O32" s="14"/>
      <c r="P32" s="16">
        <f>IF($D25&gt;0,BI26," ")</f>
        <v>2</v>
      </c>
      <c r="Q32" s="1"/>
      <c r="AG32" s="1">
        <f t="shared" si="0"/>
        <v>22</v>
      </c>
      <c r="AI32" s="16">
        <f>INDEX(matrix8,AG32,AD31)</f>
        <v>10.499999999999995</v>
      </c>
      <c r="AJ32" s="1">
        <f>IF(AG32=AF31,1,0)</f>
        <v>0</v>
      </c>
      <c r="AK32" s="1">
        <f>IF(AJ32=1,1/AI32,0)</f>
        <v>0</v>
      </c>
      <c r="AY32">
        <f aca="true" t="shared" si="32" ref="AY32:BI32">IF($AJ32=1,AM31,F32-$AI32*AM31)</f>
        <v>0</v>
      </c>
      <c r="AZ32">
        <f t="shared" si="32"/>
        <v>-55.99999999999984</v>
      </c>
      <c r="BA32">
        <f t="shared" si="32"/>
        <v>2.499999999999992</v>
      </c>
      <c r="BB32">
        <f t="shared" si="32"/>
        <v>0</v>
      </c>
      <c r="BC32">
        <f t="shared" si="32"/>
        <v>0</v>
      </c>
      <c r="BD32">
        <f t="shared" si="32"/>
        <v>-1.999999999999991</v>
      </c>
      <c r="BE32">
        <f t="shared" si="32"/>
        <v>5.999999999999979</v>
      </c>
      <c r="BF32">
        <f t="shared" si="32"/>
        <v>1</v>
      </c>
      <c r="BG32">
        <f t="shared" si="32"/>
        <v>0</v>
      </c>
      <c r="BH32">
        <f t="shared" si="32"/>
        <v>0</v>
      </c>
      <c r="BI32">
        <f t="shared" si="32"/>
        <v>2</v>
      </c>
    </row>
    <row r="33" spans="2:33" ht="12.75">
      <c r="B33"/>
      <c r="C33"/>
      <c r="D33"/>
      <c r="E33"/>
      <c r="N33"/>
      <c r="P33" s="1"/>
      <c r="Q33" s="1"/>
      <c r="AG33" s="1">
        <f t="shared" si="0"/>
        <v>23</v>
      </c>
    </row>
    <row r="34" spans="2:33" ht="12.75">
      <c r="B34"/>
      <c r="C34"/>
      <c r="D34"/>
      <c r="E34"/>
      <c r="N34"/>
      <c r="P34" s="1"/>
      <c r="Q34" s="1"/>
      <c r="AG34" s="1">
        <f t="shared" si="0"/>
        <v>24</v>
      </c>
    </row>
    <row r="35" spans="2:61" ht="15.75">
      <c r="B35"/>
      <c r="C35"/>
      <c r="D35"/>
      <c r="E35"/>
      <c r="F35" s="11">
        <f aca="true" t="shared" si="33" ref="F35:M35">IF($D31&gt;0,AY29," ")</f>
        <v>1</v>
      </c>
      <c r="G35" s="11">
        <f t="shared" si="33"/>
        <v>-15.999999999999943</v>
      </c>
      <c r="H35" s="11">
        <f t="shared" si="33"/>
        <v>0.49999999999999784</v>
      </c>
      <c r="I35" s="11">
        <f t="shared" si="33"/>
        <v>0</v>
      </c>
      <c r="J35" s="11">
        <f t="shared" si="33"/>
        <v>0</v>
      </c>
      <c r="K35" s="11">
        <f t="shared" si="33"/>
        <v>1.0000000000000022</v>
      </c>
      <c r="L35" s="11">
        <f t="shared" si="33"/>
        <v>-1.000000000000006</v>
      </c>
      <c r="M35" s="12">
        <f t="shared" si="33"/>
        <v>0</v>
      </c>
      <c r="N35" s="13"/>
      <c r="O35" s="14"/>
      <c r="P35" s="11">
        <f>IF($D31&gt;0,BI29," ")</f>
        <v>-3</v>
      </c>
      <c r="Q35" s="1"/>
      <c r="AF35" s="15">
        <f>MOD(AF37,6)</f>
        <v>2</v>
      </c>
      <c r="AG35" s="1">
        <f t="shared" si="0"/>
        <v>25</v>
      </c>
      <c r="AI35" s="11">
        <f>INDEX(matrix8,AG35,AD37)</f>
        <v>1.0000000000000022</v>
      </c>
      <c r="AJ35" s="1">
        <f>IF(AG35=AF37,1,0)</f>
        <v>0</v>
      </c>
      <c r="AK35" s="1">
        <f>IF(AJ35=1,1/AI35,0)</f>
        <v>0</v>
      </c>
      <c r="AY35">
        <f aca="true" t="shared" si="34" ref="AY35:BI35">IF($AJ35=1,AM37,F35-$AI35*AM37)</f>
        <v>1</v>
      </c>
      <c r="AZ35">
        <f t="shared" si="34"/>
        <v>-44.00000000000006</v>
      </c>
      <c r="BA35">
        <f t="shared" si="34"/>
        <v>1.7500000000000024</v>
      </c>
      <c r="BB35">
        <f t="shared" si="34"/>
        <v>0</v>
      </c>
      <c r="BC35">
        <f t="shared" si="34"/>
        <v>-0.5000000000000034</v>
      </c>
      <c r="BD35">
        <f t="shared" si="34"/>
        <v>0</v>
      </c>
      <c r="BE35">
        <f t="shared" si="34"/>
        <v>2.0000000000000044</v>
      </c>
      <c r="BF35">
        <f t="shared" si="34"/>
        <v>0</v>
      </c>
      <c r="BG35">
        <f t="shared" si="34"/>
        <v>0</v>
      </c>
      <c r="BH35">
        <f t="shared" si="34"/>
        <v>0</v>
      </c>
      <c r="BI35">
        <f t="shared" si="34"/>
        <v>-3</v>
      </c>
    </row>
    <row r="36" spans="2:61" ht="13.5" thickBot="1">
      <c r="B36"/>
      <c r="C36"/>
      <c r="D36"/>
      <c r="E36"/>
      <c r="F36" s="16">
        <f aca="true" t="shared" si="35" ref="F36:M36">IF($D31&gt;0,AY30," ")</f>
        <v>0</v>
      </c>
      <c r="G36" s="16">
        <f t="shared" si="35"/>
        <v>55.99999999999984</v>
      </c>
      <c r="H36" s="16">
        <f t="shared" si="35"/>
        <v>-2.499999999999992</v>
      </c>
      <c r="I36" s="16">
        <f t="shared" si="35"/>
        <v>0</v>
      </c>
      <c r="J36" s="16">
        <f t="shared" si="35"/>
        <v>1</v>
      </c>
      <c r="K36" s="16">
        <f t="shared" si="35"/>
        <v>1.999999999999991</v>
      </c>
      <c r="L36" s="16">
        <f t="shared" si="35"/>
        <v>-5.999999999999979</v>
      </c>
      <c r="M36" s="20">
        <f t="shared" si="35"/>
        <v>0</v>
      </c>
      <c r="N36" s="13"/>
      <c r="O36" s="14"/>
      <c r="P36" s="16">
        <f>IF($D31&gt;0,BI30," ")</f>
        <v>0</v>
      </c>
      <c r="Q36" s="1"/>
      <c r="AG36" s="1">
        <f t="shared" si="0"/>
        <v>26</v>
      </c>
      <c r="AI36" s="16">
        <f>INDEX(matrix8,AG36,AD37)</f>
        <v>1.999999999999991</v>
      </c>
      <c r="AJ36" s="1">
        <f>IF(AG36=AF37,1,0)</f>
        <v>1</v>
      </c>
      <c r="AK36" s="1">
        <f>IF(AJ36=1,1/AI36,0)</f>
        <v>0.5000000000000023</v>
      </c>
      <c r="AY36">
        <f aca="true" t="shared" si="36" ref="AY36:BI36">IF($AJ36=1,AM37,F36-$AI36*AM37)</f>
        <v>0</v>
      </c>
      <c r="AZ36">
        <f t="shared" si="36"/>
        <v>28.00000000000005</v>
      </c>
      <c r="BA36">
        <f t="shared" si="36"/>
        <v>-1.2500000000000018</v>
      </c>
      <c r="BB36">
        <f t="shared" si="36"/>
        <v>0</v>
      </c>
      <c r="BC36">
        <f t="shared" si="36"/>
        <v>0.5000000000000023</v>
      </c>
      <c r="BD36">
        <f t="shared" si="36"/>
        <v>1</v>
      </c>
      <c r="BE36">
        <f t="shared" si="36"/>
        <v>-3.0000000000000036</v>
      </c>
      <c r="BF36">
        <f t="shared" si="36"/>
        <v>0</v>
      </c>
      <c r="BG36">
        <f t="shared" si="36"/>
        <v>0</v>
      </c>
      <c r="BH36">
        <f t="shared" si="36"/>
        <v>0</v>
      </c>
      <c r="BI36">
        <f t="shared" si="36"/>
        <v>0</v>
      </c>
    </row>
    <row r="37" spans="2:61" ht="13.5" thickBot="1">
      <c r="B37" s="17" t="s">
        <v>48</v>
      </c>
      <c r="D37" s="17">
        <v>36</v>
      </c>
      <c r="E37"/>
      <c r="F37" s="16">
        <f aca="true" t="shared" si="37" ref="F37:M37">IF($D31&gt;0,AY31," ")</f>
        <v>0</v>
      </c>
      <c r="G37" s="16">
        <f t="shared" si="37"/>
        <v>5.333333333333321</v>
      </c>
      <c r="H37" s="16">
        <f t="shared" si="37"/>
        <v>-0.24999999999999928</v>
      </c>
      <c r="I37" s="16">
        <f t="shared" si="37"/>
        <v>1</v>
      </c>
      <c r="J37" s="16">
        <f t="shared" si="37"/>
        <v>0</v>
      </c>
      <c r="K37" s="16">
        <f t="shared" si="37"/>
        <v>0.33333333333333254</v>
      </c>
      <c r="L37" s="16">
        <f t="shared" si="37"/>
        <v>-0.6666666666666647</v>
      </c>
      <c r="M37" s="20">
        <f t="shared" si="37"/>
        <v>0</v>
      </c>
      <c r="N37" s="13"/>
      <c r="O37" s="14"/>
      <c r="P37" s="16">
        <f>IF($D31&gt;0,BI31," ")</f>
        <v>0</v>
      </c>
      <c r="Q37" s="1"/>
      <c r="AD37" s="17">
        <f>VLOOKUP(B37,alpha8,2)</f>
        <v>6</v>
      </c>
      <c r="AE37" s="1"/>
      <c r="AF37" s="17">
        <f>IF(D37&gt;0,D37-10," ")</f>
        <v>26</v>
      </c>
      <c r="AG37" s="1">
        <f t="shared" si="0"/>
        <v>27</v>
      </c>
      <c r="AI37" s="16">
        <f>INDEX(matrix8,AG37,AD37)</f>
        <v>0.33333333333333254</v>
      </c>
      <c r="AJ37" s="1">
        <f>IF(AG37=AF37,1,0)</f>
        <v>0</v>
      </c>
      <c r="AK37" s="1">
        <f>IF(AJ37=1,1/AI37,0)</f>
        <v>0</v>
      </c>
      <c r="AM37" s="16">
        <f aca="true" t="shared" si="38" ref="AM37:AW37">SUMPRODUCT($AK35:$AK38,F35:F38)</f>
        <v>0</v>
      </c>
      <c r="AN37" s="16">
        <f t="shared" si="38"/>
        <v>28.00000000000005</v>
      </c>
      <c r="AO37" s="16">
        <f t="shared" si="38"/>
        <v>-1.2500000000000018</v>
      </c>
      <c r="AP37" s="16">
        <f t="shared" si="38"/>
        <v>0</v>
      </c>
      <c r="AQ37" s="16">
        <f t="shared" si="38"/>
        <v>0.5000000000000023</v>
      </c>
      <c r="AR37" s="16">
        <f t="shared" si="38"/>
        <v>1</v>
      </c>
      <c r="AS37" s="16">
        <f t="shared" si="38"/>
        <v>-3.0000000000000036</v>
      </c>
      <c r="AT37" s="16">
        <f t="shared" si="38"/>
        <v>0</v>
      </c>
      <c r="AU37" s="16">
        <f t="shared" si="38"/>
        <v>0</v>
      </c>
      <c r="AV37" s="16">
        <f t="shared" si="38"/>
        <v>0</v>
      </c>
      <c r="AW37" s="16">
        <f t="shared" si="38"/>
        <v>0</v>
      </c>
      <c r="AY37">
        <f aca="true" t="shared" si="39" ref="AY37:BI37">IF($AJ37=1,AM37,F37-$AI37*AM37)</f>
        <v>0</v>
      </c>
      <c r="AZ37">
        <f t="shared" si="39"/>
        <v>-4.000000000000006</v>
      </c>
      <c r="BA37">
        <f t="shared" si="39"/>
        <v>0.16666666666666696</v>
      </c>
      <c r="BB37">
        <f t="shared" si="39"/>
        <v>1</v>
      </c>
      <c r="BC37">
        <f t="shared" si="39"/>
        <v>-0.16666666666666705</v>
      </c>
      <c r="BD37">
        <f t="shared" si="39"/>
        <v>0</v>
      </c>
      <c r="BE37">
        <f t="shared" si="39"/>
        <v>0.33333333333333404</v>
      </c>
      <c r="BF37">
        <f t="shared" si="39"/>
        <v>0</v>
      </c>
      <c r="BG37">
        <f t="shared" si="39"/>
        <v>0</v>
      </c>
      <c r="BH37">
        <f t="shared" si="39"/>
        <v>0</v>
      </c>
      <c r="BI37">
        <f t="shared" si="39"/>
        <v>0</v>
      </c>
    </row>
    <row r="38" spans="2:61" ht="12.75">
      <c r="B38"/>
      <c r="C38"/>
      <c r="D38"/>
      <c r="E38"/>
      <c r="F38" s="16">
        <f aca="true" t="shared" si="40" ref="F38:M38">IF($D31&gt;0,AY32," ")</f>
        <v>0</v>
      </c>
      <c r="G38" s="16">
        <f t="shared" si="40"/>
        <v>-55.99999999999984</v>
      </c>
      <c r="H38" s="16">
        <f t="shared" si="40"/>
        <v>2.499999999999992</v>
      </c>
      <c r="I38" s="16">
        <f t="shared" si="40"/>
        <v>0</v>
      </c>
      <c r="J38" s="16">
        <f t="shared" si="40"/>
        <v>0</v>
      </c>
      <c r="K38" s="16">
        <f t="shared" si="40"/>
        <v>-1.999999999999991</v>
      </c>
      <c r="L38" s="16">
        <f t="shared" si="40"/>
        <v>5.999999999999979</v>
      </c>
      <c r="M38" s="20">
        <f t="shared" si="40"/>
        <v>1</v>
      </c>
      <c r="N38" s="13"/>
      <c r="O38" s="14"/>
      <c r="P38" s="16">
        <f>IF($D31&gt;0,BI32," ")</f>
        <v>2</v>
      </c>
      <c r="Q38" s="1"/>
      <c r="AG38" s="1">
        <f t="shared" si="0"/>
        <v>28</v>
      </c>
      <c r="AI38" s="16">
        <f>INDEX(matrix8,AG38,AD37)</f>
        <v>-1.999999999999991</v>
      </c>
      <c r="AJ38" s="1">
        <f>IF(AG38=AF37,1,0)</f>
        <v>0</v>
      </c>
      <c r="AK38" s="1">
        <f>IF(AJ38=1,1/AI38,0)</f>
        <v>0</v>
      </c>
      <c r="AY38">
        <f aca="true" t="shared" si="41" ref="AY38:BI38">IF($AJ38=1,AM37,F38-$AI38*AM37)</f>
        <v>0</v>
      </c>
      <c r="AZ38">
        <f t="shared" si="41"/>
        <v>7.105427357601002E-15</v>
      </c>
      <c r="BA38">
        <f t="shared" si="41"/>
        <v>0</v>
      </c>
      <c r="BB38">
        <f t="shared" si="41"/>
        <v>0</v>
      </c>
      <c r="BC38">
        <f t="shared" si="41"/>
        <v>1</v>
      </c>
      <c r="BD38">
        <f t="shared" si="41"/>
        <v>0</v>
      </c>
      <c r="BE38">
        <f t="shared" si="41"/>
        <v>-8.881784197001252E-16</v>
      </c>
      <c r="BF38">
        <f t="shared" si="41"/>
        <v>1</v>
      </c>
      <c r="BG38">
        <f t="shared" si="41"/>
        <v>0</v>
      </c>
      <c r="BH38">
        <f t="shared" si="41"/>
        <v>0</v>
      </c>
      <c r="BI38">
        <f t="shared" si="41"/>
        <v>2</v>
      </c>
    </row>
    <row r="39" spans="2:33" ht="12.75">
      <c r="B39"/>
      <c r="C39"/>
      <c r="D39"/>
      <c r="E39"/>
      <c r="N39"/>
      <c r="P39" s="1"/>
      <c r="Q39" s="1"/>
      <c r="AG39" s="1">
        <f t="shared" si="0"/>
        <v>29</v>
      </c>
    </row>
    <row r="40" spans="2:33" ht="12.75">
      <c r="B40"/>
      <c r="C40"/>
      <c r="D40"/>
      <c r="E40"/>
      <c r="N40"/>
      <c r="P40" s="1"/>
      <c r="Q40" s="1"/>
      <c r="AG40" s="1">
        <f t="shared" si="0"/>
        <v>30</v>
      </c>
    </row>
    <row r="41" spans="2:61" ht="15.75">
      <c r="B41"/>
      <c r="C41"/>
      <c r="D41"/>
      <c r="E41"/>
      <c r="F41" s="11">
        <f aca="true" t="shared" si="42" ref="F41:M41">IF($D37&gt;0,AY35," ")</f>
        <v>1</v>
      </c>
      <c r="G41" s="11">
        <f t="shared" si="42"/>
        <v>-44.00000000000006</v>
      </c>
      <c r="H41" s="11">
        <f t="shared" si="42"/>
        <v>1.7500000000000024</v>
      </c>
      <c r="I41" s="11">
        <f t="shared" si="42"/>
        <v>0</v>
      </c>
      <c r="J41" s="11">
        <f t="shared" si="42"/>
        <v>-0.5000000000000034</v>
      </c>
      <c r="K41" s="11">
        <f t="shared" si="42"/>
        <v>0</v>
      </c>
      <c r="L41" s="11">
        <f t="shared" si="42"/>
        <v>2.0000000000000044</v>
      </c>
      <c r="M41" s="12">
        <f t="shared" si="42"/>
        <v>0</v>
      </c>
      <c r="N41" s="13"/>
      <c r="O41" s="14"/>
      <c r="P41" s="11">
        <f>IF($D37&gt;0,BI35," ")</f>
        <v>-3</v>
      </c>
      <c r="Q41" s="1"/>
      <c r="AF41" s="15">
        <f>MOD(AF43,6)</f>
        <v>3</v>
      </c>
      <c r="AG41" s="1">
        <f t="shared" si="0"/>
        <v>31</v>
      </c>
      <c r="AI41" s="11">
        <f>INDEX(matrix8,AG41,AD43)</f>
        <v>2.0000000000000044</v>
      </c>
      <c r="AJ41" s="1">
        <f>IF(AG41=AF43,1,0)</f>
        <v>0</v>
      </c>
      <c r="AK41" s="1">
        <f>IF(AJ41=1,1/AI41,0)</f>
        <v>0</v>
      </c>
      <c r="AY41">
        <f aca="true" t="shared" si="43" ref="AY41:BI41">IF($AJ41=1,AM43,F41-$AI41*AM43)</f>
        <v>1</v>
      </c>
      <c r="AZ41">
        <f t="shared" si="43"/>
        <v>-20.000000000000018</v>
      </c>
      <c r="BA41">
        <f t="shared" si="43"/>
        <v>0.7500000000000007</v>
      </c>
      <c r="BB41">
        <f t="shared" si="43"/>
        <v>-6.000000000000001</v>
      </c>
      <c r="BC41">
        <f t="shared" si="43"/>
        <v>0.499999999999999</v>
      </c>
      <c r="BD41">
        <f t="shared" si="43"/>
        <v>0</v>
      </c>
      <c r="BE41">
        <f t="shared" si="43"/>
        <v>0</v>
      </c>
      <c r="BF41">
        <f t="shared" si="43"/>
        <v>0</v>
      </c>
      <c r="BG41">
        <f t="shared" si="43"/>
        <v>0</v>
      </c>
      <c r="BH41">
        <f t="shared" si="43"/>
        <v>0</v>
      </c>
      <c r="BI41">
        <f t="shared" si="43"/>
        <v>-3</v>
      </c>
    </row>
    <row r="42" spans="2:61" ht="13.5" thickBot="1">
      <c r="B42"/>
      <c r="C42"/>
      <c r="D42"/>
      <c r="E42"/>
      <c r="F42" s="16">
        <f aca="true" t="shared" si="44" ref="F42:M42">IF($D37&gt;0,AY36," ")</f>
        <v>0</v>
      </c>
      <c r="G42" s="16">
        <f t="shared" si="44"/>
        <v>28.00000000000005</v>
      </c>
      <c r="H42" s="16">
        <f t="shared" si="44"/>
        <v>-1.2500000000000018</v>
      </c>
      <c r="I42" s="16">
        <f t="shared" si="44"/>
        <v>0</v>
      </c>
      <c r="J42" s="16">
        <f t="shared" si="44"/>
        <v>0.5000000000000023</v>
      </c>
      <c r="K42" s="16">
        <f t="shared" si="44"/>
        <v>1</v>
      </c>
      <c r="L42" s="16">
        <f t="shared" si="44"/>
        <v>-3.0000000000000036</v>
      </c>
      <c r="M42" s="20">
        <f t="shared" si="44"/>
        <v>0</v>
      </c>
      <c r="N42" s="13"/>
      <c r="O42" s="14"/>
      <c r="P42" s="16">
        <f>IF($D37&gt;0,BI36," ")</f>
        <v>0</v>
      </c>
      <c r="Q42" s="1"/>
      <c r="AG42" s="1">
        <f t="shared" si="0"/>
        <v>32</v>
      </c>
      <c r="AI42" s="16">
        <f>INDEX(matrix8,AG42,AD43)</f>
        <v>-3.0000000000000036</v>
      </c>
      <c r="AJ42" s="1">
        <f>IF(AG42=AF43,1,0)</f>
        <v>0</v>
      </c>
      <c r="AK42" s="1">
        <f>IF(AJ42=1,1/AI42,0)</f>
        <v>0</v>
      </c>
      <c r="AY42">
        <f aca="true" t="shared" si="45" ref="AY42:BI42">IF($AJ42=1,AM43,F42-$AI42*AM43)</f>
        <v>0</v>
      </c>
      <c r="AZ42">
        <f t="shared" si="45"/>
        <v>-7.999999999999972</v>
      </c>
      <c r="BA42">
        <f t="shared" si="45"/>
        <v>0.24999999999999956</v>
      </c>
      <c r="BB42">
        <f t="shared" si="45"/>
        <v>8.999999999999991</v>
      </c>
      <c r="BC42">
        <f t="shared" si="45"/>
        <v>-0.9999999999999999</v>
      </c>
      <c r="BD42">
        <f t="shared" si="45"/>
        <v>1</v>
      </c>
      <c r="BE42">
        <f t="shared" si="45"/>
        <v>0</v>
      </c>
      <c r="BF42">
        <f t="shared" si="45"/>
        <v>0</v>
      </c>
      <c r="BG42">
        <f t="shared" si="45"/>
        <v>0</v>
      </c>
      <c r="BH42">
        <f t="shared" si="45"/>
        <v>0</v>
      </c>
      <c r="BI42">
        <f t="shared" si="45"/>
        <v>0</v>
      </c>
    </row>
    <row r="43" spans="2:61" ht="13.5" thickBot="1">
      <c r="B43" s="17" t="s">
        <v>60</v>
      </c>
      <c r="D43" s="17">
        <v>43</v>
      </c>
      <c r="E43"/>
      <c r="F43" s="16">
        <f aca="true" t="shared" si="46" ref="F43:M43">IF($D37&gt;0,AY37," ")</f>
        <v>0</v>
      </c>
      <c r="G43" s="16">
        <f t="shared" si="46"/>
        <v>-4.000000000000006</v>
      </c>
      <c r="H43" s="16">
        <f t="shared" si="46"/>
        <v>0.16666666666666696</v>
      </c>
      <c r="I43" s="16">
        <f t="shared" si="46"/>
        <v>1</v>
      </c>
      <c r="J43" s="16">
        <f t="shared" si="46"/>
        <v>-0.16666666666666705</v>
      </c>
      <c r="K43" s="16">
        <f t="shared" si="46"/>
        <v>0</v>
      </c>
      <c r="L43" s="16">
        <f t="shared" si="46"/>
        <v>0.33333333333333404</v>
      </c>
      <c r="M43" s="20">
        <f t="shared" si="46"/>
        <v>0</v>
      </c>
      <c r="N43" s="13"/>
      <c r="O43" s="14"/>
      <c r="P43" s="16">
        <f>IF($D37&gt;0,BI37," ")</f>
        <v>0</v>
      </c>
      <c r="Q43" s="1"/>
      <c r="AD43" s="17">
        <f>VLOOKUP(B43,alpha8,2)</f>
        <v>7</v>
      </c>
      <c r="AE43" s="1"/>
      <c r="AF43" s="17">
        <f>IF(D43&gt;0,D43-10," ")</f>
        <v>33</v>
      </c>
      <c r="AG43" s="1">
        <f aca="true" t="shared" si="47" ref="AG43:AG63">ROW(AE43)-10</f>
        <v>33</v>
      </c>
      <c r="AI43" s="16">
        <f>INDEX(matrix8,AG43,AD43)</f>
        <v>0.33333333333333404</v>
      </c>
      <c r="AJ43" s="1">
        <f>IF(AG43=AF43,1,0)</f>
        <v>1</v>
      </c>
      <c r="AK43" s="1">
        <f>IF(AJ43=1,1/AI43,0)</f>
        <v>2.999999999999994</v>
      </c>
      <c r="AM43" s="16">
        <f aca="true" t="shared" si="48" ref="AM43:AW43">SUMPRODUCT($AK41:$AK44,F41:F44)</f>
        <v>0</v>
      </c>
      <c r="AN43" s="16">
        <f t="shared" si="48"/>
        <v>-11.999999999999993</v>
      </c>
      <c r="AO43" s="16">
        <f t="shared" si="48"/>
        <v>0.49999999999999983</v>
      </c>
      <c r="AP43" s="16">
        <f t="shared" si="48"/>
        <v>2.999999999999994</v>
      </c>
      <c r="AQ43" s="16">
        <f t="shared" si="48"/>
        <v>-0.5000000000000001</v>
      </c>
      <c r="AR43" s="16">
        <f t="shared" si="48"/>
        <v>0</v>
      </c>
      <c r="AS43" s="16">
        <f t="shared" si="48"/>
        <v>1</v>
      </c>
      <c r="AT43" s="16">
        <f t="shared" si="48"/>
        <v>0</v>
      </c>
      <c r="AU43" s="16">
        <f t="shared" si="48"/>
        <v>0</v>
      </c>
      <c r="AV43" s="16">
        <f t="shared" si="48"/>
        <v>0</v>
      </c>
      <c r="AW43" s="16">
        <f t="shared" si="48"/>
        <v>0</v>
      </c>
      <c r="AY43">
        <f aca="true" t="shared" si="49" ref="AY43:BI43">IF($AJ43=1,AM43,F43-$AI43*AM43)</f>
        <v>0</v>
      </c>
      <c r="AZ43">
        <f t="shared" si="49"/>
        <v>-11.999999999999993</v>
      </c>
      <c r="BA43">
        <f t="shared" si="49"/>
        <v>0.49999999999999983</v>
      </c>
      <c r="BB43">
        <f t="shared" si="49"/>
        <v>2.999999999999994</v>
      </c>
      <c r="BC43">
        <f t="shared" si="49"/>
        <v>-0.5000000000000001</v>
      </c>
      <c r="BD43">
        <f t="shared" si="49"/>
        <v>0</v>
      </c>
      <c r="BE43">
        <f t="shared" si="49"/>
        <v>1</v>
      </c>
      <c r="BF43">
        <f t="shared" si="49"/>
        <v>0</v>
      </c>
      <c r="BG43">
        <f t="shared" si="49"/>
        <v>0</v>
      </c>
      <c r="BH43">
        <f t="shared" si="49"/>
        <v>0</v>
      </c>
      <c r="BI43">
        <f t="shared" si="49"/>
        <v>0</v>
      </c>
    </row>
    <row r="44" spans="2:61" ht="12.75">
      <c r="B44"/>
      <c r="C44"/>
      <c r="D44"/>
      <c r="E44"/>
      <c r="F44" s="16">
        <f aca="true" t="shared" si="50" ref="F44:M44">IF($D37&gt;0,AY38," ")</f>
        <v>0</v>
      </c>
      <c r="G44" s="16">
        <f t="shared" si="50"/>
        <v>7.105427357601002E-15</v>
      </c>
      <c r="H44" s="16">
        <f t="shared" si="50"/>
        <v>0</v>
      </c>
      <c r="I44" s="16">
        <f t="shared" si="50"/>
        <v>0</v>
      </c>
      <c r="J44" s="16">
        <f t="shared" si="50"/>
        <v>1</v>
      </c>
      <c r="K44" s="16">
        <f t="shared" si="50"/>
        <v>0</v>
      </c>
      <c r="L44" s="16">
        <f t="shared" si="50"/>
        <v>-8.881784197001252E-16</v>
      </c>
      <c r="M44" s="20">
        <f t="shared" si="50"/>
        <v>1</v>
      </c>
      <c r="N44" s="13"/>
      <c r="O44" s="14"/>
      <c r="P44" s="16">
        <f>IF($D37&gt;0,BI38," ")</f>
        <v>2</v>
      </c>
      <c r="Q44" s="1"/>
      <c r="AG44" s="1">
        <f t="shared" si="47"/>
        <v>34</v>
      </c>
      <c r="AI44" s="16">
        <f>INDEX(matrix8,AG44,AD43)</f>
        <v>-8.881784197001252E-16</v>
      </c>
      <c r="AJ44" s="1">
        <f>IF(AG44=AF43,1,0)</f>
        <v>0</v>
      </c>
      <c r="AK44" s="1">
        <f>IF(AJ44=1,1/AI44,0)</f>
        <v>0</v>
      </c>
      <c r="AY44">
        <f aca="true" t="shared" si="51" ref="AY44:BI44">IF($AJ44=1,AM43,F44-$AI44*AM43)</f>
        <v>0</v>
      </c>
      <c r="AZ44">
        <f t="shared" si="51"/>
        <v>-3.5527136788004946E-15</v>
      </c>
      <c r="BA44">
        <f t="shared" si="51"/>
        <v>4.4408920985006247E-16</v>
      </c>
      <c r="BB44">
        <f t="shared" si="51"/>
        <v>2.66453525910037E-15</v>
      </c>
      <c r="BC44">
        <f t="shared" si="51"/>
        <v>0.9999999999999996</v>
      </c>
      <c r="BD44">
        <f t="shared" si="51"/>
        <v>0</v>
      </c>
      <c r="BE44">
        <f t="shared" si="51"/>
        <v>0</v>
      </c>
      <c r="BF44">
        <f t="shared" si="51"/>
        <v>1</v>
      </c>
      <c r="BG44">
        <f t="shared" si="51"/>
        <v>0</v>
      </c>
      <c r="BH44">
        <f t="shared" si="51"/>
        <v>0</v>
      </c>
      <c r="BI44">
        <f t="shared" si="51"/>
        <v>2</v>
      </c>
    </row>
    <row r="45" spans="2:33" ht="12.75">
      <c r="B45"/>
      <c r="C45"/>
      <c r="D45"/>
      <c r="E45"/>
      <c r="N45"/>
      <c r="P45" s="1"/>
      <c r="Q45" s="1"/>
      <c r="AG45" s="1">
        <f t="shared" si="47"/>
        <v>35</v>
      </c>
    </row>
    <row r="46" spans="2:33" ht="12.75">
      <c r="B46"/>
      <c r="C46"/>
      <c r="D46"/>
      <c r="E46"/>
      <c r="N46"/>
      <c r="P46" s="1"/>
      <c r="Q46" s="1"/>
      <c r="AG46" s="1">
        <f t="shared" si="47"/>
        <v>36</v>
      </c>
    </row>
    <row r="47" spans="2:61" ht="15.75">
      <c r="B47"/>
      <c r="C47"/>
      <c r="D47"/>
      <c r="E47"/>
      <c r="F47" s="11">
        <f aca="true" t="shared" si="52" ref="F47:M47">IF($D43&gt;0,AY41," ")</f>
        <v>1</v>
      </c>
      <c r="G47" s="11">
        <f t="shared" si="52"/>
        <v>-20.000000000000018</v>
      </c>
      <c r="H47" s="11">
        <f t="shared" si="52"/>
        <v>0.7500000000000007</v>
      </c>
      <c r="I47" s="11">
        <f t="shared" si="52"/>
        <v>-6.000000000000001</v>
      </c>
      <c r="J47" s="11">
        <f t="shared" si="52"/>
        <v>0.499999999999999</v>
      </c>
      <c r="K47" s="11">
        <f t="shared" si="52"/>
        <v>0</v>
      </c>
      <c r="L47" s="11">
        <f t="shared" si="52"/>
        <v>0</v>
      </c>
      <c r="M47" s="12">
        <f t="shared" si="52"/>
        <v>0</v>
      </c>
      <c r="N47" s="13"/>
      <c r="O47" s="14"/>
      <c r="P47" s="11">
        <f>IF($D43&gt;0,BI41," ")</f>
        <v>-3</v>
      </c>
      <c r="Q47" s="1"/>
      <c r="AF47" s="15" t="e">
        <f>MOD(AF49,6)</f>
        <v>#VALUE!</v>
      </c>
      <c r="AG47" s="1">
        <f t="shared" si="47"/>
        <v>37</v>
      </c>
      <c r="AI47" s="11" t="e">
        <f>INDEX(matrix8,AG47,AD49)</f>
        <v>#VALUE!</v>
      </c>
      <c r="AJ47" s="1">
        <f>IF(AG47=AF49,1,0)</f>
        <v>0</v>
      </c>
      <c r="AK47" s="1">
        <f>IF(AJ47=1,1/AI47,0)</f>
        <v>0</v>
      </c>
      <c r="AY47" t="e">
        <f aca="true" t="shared" si="53" ref="AY47:BI47">IF($AJ47=1,AM49,F47-$AI47*AM49)</f>
        <v>#VALUE!</v>
      </c>
      <c r="AZ47" t="e">
        <f t="shared" si="53"/>
        <v>#VALUE!</v>
      </c>
      <c r="BA47" t="e">
        <f t="shared" si="53"/>
        <v>#VALUE!</v>
      </c>
      <c r="BB47" t="e">
        <f t="shared" si="53"/>
        <v>#VALUE!</v>
      </c>
      <c r="BC47" t="e">
        <f t="shared" si="53"/>
        <v>#VALUE!</v>
      </c>
      <c r="BD47" t="e">
        <f t="shared" si="53"/>
        <v>#VALUE!</v>
      </c>
      <c r="BE47" t="e">
        <f t="shared" si="53"/>
        <v>#VALUE!</v>
      </c>
      <c r="BF47" t="e">
        <f t="shared" si="53"/>
        <v>#VALUE!</v>
      </c>
      <c r="BG47" t="e">
        <f t="shared" si="53"/>
        <v>#VALUE!</v>
      </c>
      <c r="BH47" t="e">
        <f t="shared" si="53"/>
        <v>#VALUE!</v>
      </c>
      <c r="BI47" t="e">
        <f t="shared" si="53"/>
        <v>#VALUE!</v>
      </c>
    </row>
    <row r="48" spans="2:61" ht="13.5" thickBot="1">
      <c r="B48"/>
      <c r="C48"/>
      <c r="D48"/>
      <c r="E48"/>
      <c r="F48" s="16">
        <f aca="true" t="shared" si="54" ref="F48:M48">IF($D43&gt;0,AY42," ")</f>
        <v>0</v>
      </c>
      <c r="G48" s="16">
        <f t="shared" si="54"/>
        <v>-7.999999999999972</v>
      </c>
      <c r="H48" s="16">
        <f t="shared" si="54"/>
        <v>0.24999999999999956</v>
      </c>
      <c r="I48" s="16">
        <f t="shared" si="54"/>
        <v>8.999999999999991</v>
      </c>
      <c r="J48" s="16">
        <f t="shared" si="54"/>
        <v>-0.9999999999999999</v>
      </c>
      <c r="K48" s="16">
        <f t="shared" si="54"/>
        <v>1</v>
      </c>
      <c r="L48" s="16">
        <f t="shared" si="54"/>
        <v>0</v>
      </c>
      <c r="M48" s="20">
        <f t="shared" si="54"/>
        <v>0</v>
      </c>
      <c r="N48" s="13"/>
      <c r="O48" s="14"/>
      <c r="P48" s="16">
        <f>IF($D43&gt;0,BI42," ")</f>
        <v>0</v>
      </c>
      <c r="Q48" s="1"/>
      <c r="AG48" s="1">
        <f t="shared" si="47"/>
        <v>38</v>
      </c>
      <c r="AI48" s="16" t="e">
        <f>INDEX(matrix8,AG48,AD49)</f>
        <v>#VALUE!</v>
      </c>
      <c r="AJ48" s="1">
        <f>IF(AG48=AF49,1,0)</f>
        <v>0</v>
      </c>
      <c r="AK48" s="1">
        <f>IF(AJ48=1,1/AI48,0)</f>
        <v>0</v>
      </c>
      <c r="AY48" t="e">
        <f aca="true" t="shared" si="55" ref="AY48:BI48">IF($AJ48=1,AM49,F48-$AI48*AM49)</f>
        <v>#VALUE!</v>
      </c>
      <c r="AZ48" t="e">
        <f t="shared" si="55"/>
        <v>#VALUE!</v>
      </c>
      <c r="BA48" t="e">
        <f t="shared" si="55"/>
        <v>#VALUE!</v>
      </c>
      <c r="BB48" t="e">
        <f t="shared" si="55"/>
        <v>#VALUE!</v>
      </c>
      <c r="BC48" t="e">
        <f t="shared" si="55"/>
        <v>#VALUE!</v>
      </c>
      <c r="BD48" t="e">
        <f t="shared" si="55"/>
        <v>#VALUE!</v>
      </c>
      <c r="BE48" t="e">
        <f t="shared" si="55"/>
        <v>#VALUE!</v>
      </c>
      <c r="BF48" t="e">
        <f t="shared" si="55"/>
        <v>#VALUE!</v>
      </c>
      <c r="BG48" t="e">
        <f t="shared" si="55"/>
        <v>#VALUE!</v>
      </c>
      <c r="BH48" t="e">
        <f t="shared" si="55"/>
        <v>#VALUE!</v>
      </c>
      <c r="BI48" t="e">
        <f t="shared" si="55"/>
        <v>#VALUE!</v>
      </c>
    </row>
    <row r="49" spans="2:61" ht="13.5" thickBot="1">
      <c r="B49" s="17"/>
      <c r="D49" s="17"/>
      <c r="E49"/>
      <c r="F49" s="16">
        <f aca="true" t="shared" si="56" ref="F49:M49">IF($D43&gt;0,AY43," ")</f>
        <v>0</v>
      </c>
      <c r="G49" s="16">
        <f t="shared" si="56"/>
        <v>-11.999999999999993</v>
      </c>
      <c r="H49" s="16">
        <f t="shared" si="56"/>
        <v>0.49999999999999983</v>
      </c>
      <c r="I49" s="16">
        <f t="shared" si="56"/>
        <v>2.999999999999994</v>
      </c>
      <c r="J49" s="16">
        <f t="shared" si="56"/>
        <v>-0.5000000000000001</v>
      </c>
      <c r="K49" s="16">
        <f t="shared" si="56"/>
        <v>0</v>
      </c>
      <c r="L49" s="16">
        <f t="shared" si="56"/>
        <v>1</v>
      </c>
      <c r="M49" s="20">
        <f t="shared" si="56"/>
        <v>0</v>
      </c>
      <c r="N49" s="13"/>
      <c r="O49" s="14"/>
      <c r="P49" s="16">
        <f>IF($D43&gt;0,BI43," ")</f>
        <v>0</v>
      </c>
      <c r="Q49" s="1"/>
      <c r="AD49" s="17">
        <f>VLOOKUP(B49,alpha8,2)</f>
        <v>0</v>
      </c>
      <c r="AE49" s="1"/>
      <c r="AF49" s="17" t="str">
        <f>IF(D49&gt;0,D49-10," ")</f>
        <v> </v>
      </c>
      <c r="AG49" s="1">
        <f t="shared" si="47"/>
        <v>39</v>
      </c>
      <c r="AI49" s="16" t="e">
        <f>INDEX(matrix8,AG49,AD49)</f>
        <v>#VALUE!</v>
      </c>
      <c r="AJ49" s="1">
        <f>IF(AG49=AF49,1,0)</f>
        <v>0</v>
      </c>
      <c r="AK49" s="1">
        <f>IF(AJ49=1,1/AI49,0)</f>
        <v>0</v>
      </c>
      <c r="AM49" s="16">
        <f aca="true" t="shared" si="57" ref="AM49:AW49">SUMPRODUCT($AK47:$AK50,F47:F50)</f>
        <v>0</v>
      </c>
      <c r="AN49" s="16">
        <f t="shared" si="57"/>
        <v>0</v>
      </c>
      <c r="AO49" s="16">
        <f t="shared" si="57"/>
        <v>0</v>
      </c>
      <c r="AP49" s="16">
        <f t="shared" si="57"/>
        <v>0</v>
      </c>
      <c r="AQ49" s="16">
        <f t="shared" si="57"/>
        <v>0</v>
      </c>
      <c r="AR49" s="16">
        <f t="shared" si="57"/>
        <v>0</v>
      </c>
      <c r="AS49" s="16">
        <f t="shared" si="57"/>
        <v>0</v>
      </c>
      <c r="AT49" s="16">
        <f t="shared" si="57"/>
        <v>0</v>
      </c>
      <c r="AU49" s="16">
        <f t="shared" si="57"/>
        <v>0</v>
      </c>
      <c r="AV49" s="16">
        <f t="shared" si="57"/>
        <v>0</v>
      </c>
      <c r="AW49" s="16">
        <f t="shared" si="57"/>
        <v>0</v>
      </c>
      <c r="AY49" t="e">
        <f aca="true" t="shared" si="58" ref="AY49:BI49">IF($AJ49=1,AM49,F49-$AI49*AM49)</f>
        <v>#VALUE!</v>
      </c>
      <c r="AZ49" t="e">
        <f t="shared" si="58"/>
        <v>#VALUE!</v>
      </c>
      <c r="BA49" t="e">
        <f t="shared" si="58"/>
        <v>#VALUE!</v>
      </c>
      <c r="BB49" t="e">
        <f t="shared" si="58"/>
        <v>#VALUE!</v>
      </c>
      <c r="BC49" t="e">
        <f t="shared" si="58"/>
        <v>#VALUE!</v>
      </c>
      <c r="BD49" t="e">
        <f t="shared" si="58"/>
        <v>#VALUE!</v>
      </c>
      <c r="BE49" t="e">
        <f t="shared" si="58"/>
        <v>#VALUE!</v>
      </c>
      <c r="BF49" t="e">
        <f t="shared" si="58"/>
        <v>#VALUE!</v>
      </c>
      <c r="BG49" t="e">
        <f t="shared" si="58"/>
        <v>#VALUE!</v>
      </c>
      <c r="BH49" t="e">
        <f t="shared" si="58"/>
        <v>#VALUE!</v>
      </c>
      <c r="BI49" t="e">
        <f t="shared" si="58"/>
        <v>#VALUE!</v>
      </c>
    </row>
    <row r="50" spans="2:61" ht="12.75">
      <c r="B50"/>
      <c r="C50"/>
      <c r="D50"/>
      <c r="E50"/>
      <c r="F50" s="16">
        <f aca="true" t="shared" si="59" ref="F50:M50">IF($D43&gt;0,AY44," ")</f>
        <v>0</v>
      </c>
      <c r="G50" s="16">
        <f t="shared" si="59"/>
        <v>-3.5527136788004946E-15</v>
      </c>
      <c r="H50" s="16">
        <f t="shared" si="59"/>
        <v>4.4408920985006247E-16</v>
      </c>
      <c r="I50" s="16">
        <f t="shared" si="59"/>
        <v>2.66453525910037E-15</v>
      </c>
      <c r="J50" s="16">
        <f t="shared" si="59"/>
        <v>0.9999999999999996</v>
      </c>
      <c r="K50" s="16">
        <f t="shared" si="59"/>
        <v>0</v>
      </c>
      <c r="L50" s="16">
        <f t="shared" si="59"/>
        <v>0</v>
      </c>
      <c r="M50" s="20">
        <f t="shared" si="59"/>
        <v>1</v>
      </c>
      <c r="N50" s="13"/>
      <c r="O50" s="14"/>
      <c r="P50" s="16">
        <f>IF($D43&gt;0,BI44," ")</f>
        <v>2</v>
      </c>
      <c r="Q50" s="1"/>
      <c r="AG50" s="1">
        <f t="shared" si="47"/>
        <v>40</v>
      </c>
      <c r="AI50" s="16" t="e">
        <f>INDEX(matrix8,AG50,AD49)</f>
        <v>#VALUE!</v>
      </c>
      <c r="AJ50" s="1">
        <f>IF(AG50=AF49,1,0)</f>
        <v>0</v>
      </c>
      <c r="AK50" s="1">
        <f>IF(AJ50=1,1/AI50,0)</f>
        <v>0</v>
      </c>
      <c r="AY50" t="e">
        <f aca="true" t="shared" si="60" ref="AY50:BI50">IF($AJ50=1,AM49,F50-$AI50*AM49)</f>
        <v>#VALUE!</v>
      </c>
      <c r="AZ50" t="e">
        <f t="shared" si="60"/>
        <v>#VALUE!</v>
      </c>
      <c r="BA50" t="e">
        <f t="shared" si="60"/>
        <v>#VALUE!</v>
      </c>
      <c r="BB50" t="e">
        <f t="shared" si="60"/>
        <v>#VALUE!</v>
      </c>
      <c r="BC50" t="e">
        <f t="shared" si="60"/>
        <v>#VALUE!</v>
      </c>
      <c r="BD50" t="e">
        <f t="shared" si="60"/>
        <v>#VALUE!</v>
      </c>
      <c r="BE50" t="e">
        <f t="shared" si="60"/>
        <v>#VALUE!</v>
      </c>
      <c r="BF50" t="e">
        <f t="shared" si="60"/>
        <v>#VALUE!</v>
      </c>
      <c r="BG50" t="e">
        <f t="shared" si="60"/>
        <v>#VALUE!</v>
      </c>
      <c r="BH50" t="e">
        <f t="shared" si="60"/>
        <v>#VALUE!</v>
      </c>
      <c r="BI50" t="e">
        <f t="shared" si="60"/>
        <v>#VALUE!</v>
      </c>
    </row>
    <row r="51" spans="2:33" ht="12.75">
      <c r="B51"/>
      <c r="C51"/>
      <c r="D51"/>
      <c r="E51"/>
      <c r="N51"/>
      <c r="P51" s="1"/>
      <c r="Q51" s="1"/>
      <c r="AG51" s="1">
        <f t="shared" si="47"/>
        <v>41</v>
      </c>
    </row>
    <row r="52" spans="2:33" ht="12.75">
      <c r="B52"/>
      <c r="C52"/>
      <c r="D52"/>
      <c r="E52"/>
      <c r="N52"/>
      <c r="P52" s="1"/>
      <c r="Q52" s="1"/>
      <c r="AG52" s="1">
        <f t="shared" si="47"/>
        <v>42</v>
      </c>
    </row>
    <row r="53" spans="2:61" ht="15.75">
      <c r="B53"/>
      <c r="C53"/>
      <c r="D53"/>
      <c r="E53"/>
      <c r="F53" s="11" t="str">
        <f aca="true" t="shared" si="61" ref="F53:M53">IF($D49&gt;0,AY47," ")</f>
        <v> </v>
      </c>
      <c r="G53" s="11" t="str">
        <f t="shared" si="61"/>
        <v> </v>
      </c>
      <c r="H53" s="11" t="str">
        <f t="shared" si="61"/>
        <v> </v>
      </c>
      <c r="I53" s="11" t="str">
        <f t="shared" si="61"/>
        <v> </v>
      </c>
      <c r="J53" s="11" t="str">
        <f t="shared" si="61"/>
        <v> </v>
      </c>
      <c r="K53" s="11" t="str">
        <f t="shared" si="61"/>
        <v> </v>
      </c>
      <c r="L53" s="11" t="str">
        <f t="shared" si="61"/>
        <v> </v>
      </c>
      <c r="M53" s="12" t="str">
        <f t="shared" si="61"/>
        <v> </v>
      </c>
      <c r="N53" s="13"/>
      <c r="O53" s="14"/>
      <c r="P53" s="11" t="str">
        <f>IF($D49&gt;0,BI47," ")</f>
        <v> </v>
      </c>
      <c r="Q53" s="1"/>
      <c r="AF53" s="15" t="e">
        <f>MOD(AF55,6)</f>
        <v>#VALUE!</v>
      </c>
      <c r="AG53" s="1">
        <f t="shared" si="47"/>
        <v>43</v>
      </c>
      <c r="AI53" s="11" t="e">
        <f>INDEX(matrix8,AG53,AD55)</f>
        <v>#VALUE!</v>
      </c>
      <c r="AJ53" s="1">
        <f>IF(AG53=AF55,1,0)</f>
        <v>0</v>
      </c>
      <c r="AK53" s="1">
        <f>IF(AJ53=1,1/AI53,0)</f>
        <v>0</v>
      </c>
      <c r="AY53" t="e">
        <f aca="true" t="shared" si="62" ref="AY53:BI53">IF($AJ53=1,AM55,F53-$AI53*AM55)</f>
        <v>#VALUE!</v>
      </c>
      <c r="AZ53" t="e">
        <f t="shared" si="62"/>
        <v>#VALUE!</v>
      </c>
      <c r="BA53" t="e">
        <f t="shared" si="62"/>
        <v>#VALUE!</v>
      </c>
      <c r="BB53" t="e">
        <f t="shared" si="62"/>
        <v>#VALUE!</v>
      </c>
      <c r="BC53" t="e">
        <f t="shared" si="62"/>
        <v>#VALUE!</v>
      </c>
      <c r="BD53" t="e">
        <f t="shared" si="62"/>
        <v>#VALUE!</v>
      </c>
      <c r="BE53" t="e">
        <f t="shared" si="62"/>
        <v>#VALUE!</v>
      </c>
      <c r="BF53" t="e">
        <f t="shared" si="62"/>
        <v>#VALUE!</v>
      </c>
      <c r="BG53" t="e">
        <f t="shared" si="62"/>
        <v>#VALUE!</v>
      </c>
      <c r="BH53" t="e">
        <f t="shared" si="62"/>
        <v>#VALUE!</v>
      </c>
      <c r="BI53" t="e">
        <f t="shared" si="62"/>
        <v>#VALUE!</v>
      </c>
    </row>
    <row r="54" spans="2:61" ht="13.5" thickBot="1">
      <c r="B54"/>
      <c r="C54"/>
      <c r="D54"/>
      <c r="E54"/>
      <c r="F54" s="16" t="str">
        <f aca="true" t="shared" si="63" ref="F54:M54">IF($D49&gt;0,AY48," ")</f>
        <v> </v>
      </c>
      <c r="G54" s="16" t="str">
        <f t="shared" si="63"/>
        <v> </v>
      </c>
      <c r="H54" s="16" t="str">
        <f t="shared" si="63"/>
        <v> </v>
      </c>
      <c r="I54" s="16" t="str">
        <f t="shared" si="63"/>
        <v> </v>
      </c>
      <c r="J54" s="16" t="str">
        <f t="shared" si="63"/>
        <v> </v>
      </c>
      <c r="K54" s="16" t="str">
        <f t="shared" si="63"/>
        <v> </v>
      </c>
      <c r="L54" s="16" t="str">
        <f t="shared" si="63"/>
        <v> </v>
      </c>
      <c r="M54" s="20" t="str">
        <f t="shared" si="63"/>
        <v> </v>
      </c>
      <c r="N54" s="13"/>
      <c r="O54" s="14"/>
      <c r="P54" s="16" t="str">
        <f>IF($D49&gt;0,BI48," ")</f>
        <v> </v>
      </c>
      <c r="Q54" s="1"/>
      <c r="AG54" s="1">
        <f t="shared" si="47"/>
        <v>44</v>
      </c>
      <c r="AI54" s="16" t="e">
        <f>INDEX(matrix8,AG54,AD55)</f>
        <v>#VALUE!</v>
      </c>
      <c r="AJ54" s="1">
        <f>IF(AG54=AF55,1,0)</f>
        <v>0</v>
      </c>
      <c r="AK54" s="1">
        <f>IF(AJ54=1,1/AI54,0)</f>
        <v>0</v>
      </c>
      <c r="AY54" t="e">
        <f aca="true" t="shared" si="64" ref="AY54:BI54">IF($AJ54=1,AM55,F54-$AI54*AM55)</f>
        <v>#VALUE!</v>
      </c>
      <c r="AZ54" t="e">
        <f t="shared" si="64"/>
        <v>#VALUE!</v>
      </c>
      <c r="BA54" t="e">
        <f t="shared" si="64"/>
        <v>#VALUE!</v>
      </c>
      <c r="BB54" t="e">
        <f t="shared" si="64"/>
        <v>#VALUE!</v>
      </c>
      <c r="BC54" t="e">
        <f t="shared" si="64"/>
        <v>#VALUE!</v>
      </c>
      <c r="BD54" t="e">
        <f t="shared" si="64"/>
        <v>#VALUE!</v>
      </c>
      <c r="BE54" t="e">
        <f t="shared" si="64"/>
        <v>#VALUE!</v>
      </c>
      <c r="BF54" t="e">
        <f t="shared" si="64"/>
        <v>#VALUE!</v>
      </c>
      <c r="BG54" t="e">
        <f t="shared" si="64"/>
        <v>#VALUE!</v>
      </c>
      <c r="BH54" t="e">
        <f t="shared" si="64"/>
        <v>#VALUE!</v>
      </c>
      <c r="BI54" t="e">
        <f t="shared" si="64"/>
        <v>#VALUE!</v>
      </c>
    </row>
    <row r="55" spans="2:61" ht="13.5" thickBot="1">
      <c r="B55" s="17"/>
      <c r="D55" s="17"/>
      <c r="E55"/>
      <c r="F55" s="16" t="str">
        <f aca="true" t="shared" si="65" ref="F55:M55">IF($D49&gt;0,AY49," ")</f>
        <v> </v>
      </c>
      <c r="G55" s="16" t="str">
        <f t="shared" si="65"/>
        <v> </v>
      </c>
      <c r="H55" s="16" t="str">
        <f t="shared" si="65"/>
        <v> </v>
      </c>
      <c r="I55" s="16" t="str">
        <f t="shared" si="65"/>
        <v> </v>
      </c>
      <c r="J55" s="16" t="str">
        <f t="shared" si="65"/>
        <v> </v>
      </c>
      <c r="K55" s="16" t="str">
        <f t="shared" si="65"/>
        <v> </v>
      </c>
      <c r="L55" s="16" t="str">
        <f t="shared" si="65"/>
        <v> </v>
      </c>
      <c r="M55" s="20" t="str">
        <f t="shared" si="65"/>
        <v> </v>
      </c>
      <c r="N55" s="13"/>
      <c r="O55" s="14"/>
      <c r="P55" s="16" t="str">
        <f>IF($D49&gt;0,BI49," ")</f>
        <v> </v>
      </c>
      <c r="Q55" s="1"/>
      <c r="AD55" s="17">
        <f>VLOOKUP(B55,alpha8,2)</f>
        <v>0</v>
      </c>
      <c r="AE55" s="1"/>
      <c r="AF55" s="17" t="str">
        <f>IF(D55&gt;0,D55-10," ")</f>
        <v> </v>
      </c>
      <c r="AG55" s="1">
        <f t="shared" si="47"/>
        <v>45</v>
      </c>
      <c r="AI55" s="16" t="e">
        <f>INDEX(matrix8,AG55,AD55)</f>
        <v>#VALUE!</v>
      </c>
      <c r="AJ55" s="1">
        <f>IF(AG55=AF55,1,0)</f>
        <v>0</v>
      </c>
      <c r="AK55" s="1">
        <f>IF(AJ55=1,1/AI55,0)</f>
        <v>0</v>
      </c>
      <c r="AM55" s="16">
        <f aca="true" t="shared" si="66" ref="AM55:AW55">SUMPRODUCT($AK53:$AK56,F53:F56)</f>
        <v>0</v>
      </c>
      <c r="AN55" s="16">
        <f t="shared" si="66"/>
        <v>0</v>
      </c>
      <c r="AO55" s="16">
        <f t="shared" si="66"/>
        <v>0</v>
      </c>
      <c r="AP55" s="16">
        <f t="shared" si="66"/>
        <v>0</v>
      </c>
      <c r="AQ55" s="16">
        <f t="shared" si="66"/>
        <v>0</v>
      </c>
      <c r="AR55" s="16">
        <f t="shared" si="66"/>
        <v>0</v>
      </c>
      <c r="AS55" s="16">
        <f t="shared" si="66"/>
        <v>0</v>
      </c>
      <c r="AT55" s="16">
        <f t="shared" si="66"/>
        <v>0</v>
      </c>
      <c r="AU55" s="16">
        <f t="shared" si="66"/>
        <v>0</v>
      </c>
      <c r="AV55" s="16">
        <f t="shared" si="66"/>
        <v>0</v>
      </c>
      <c r="AW55" s="16">
        <f t="shared" si="66"/>
        <v>0</v>
      </c>
      <c r="AY55" t="e">
        <f aca="true" t="shared" si="67" ref="AY55:BI55">IF($AJ55=1,AM55,F55-$AI55*AM55)</f>
        <v>#VALUE!</v>
      </c>
      <c r="AZ55" t="e">
        <f t="shared" si="67"/>
        <v>#VALUE!</v>
      </c>
      <c r="BA55" t="e">
        <f t="shared" si="67"/>
        <v>#VALUE!</v>
      </c>
      <c r="BB55" t="e">
        <f t="shared" si="67"/>
        <v>#VALUE!</v>
      </c>
      <c r="BC55" t="e">
        <f t="shared" si="67"/>
        <v>#VALUE!</v>
      </c>
      <c r="BD55" t="e">
        <f t="shared" si="67"/>
        <v>#VALUE!</v>
      </c>
      <c r="BE55" t="e">
        <f t="shared" si="67"/>
        <v>#VALUE!</v>
      </c>
      <c r="BF55" t="e">
        <f t="shared" si="67"/>
        <v>#VALUE!</v>
      </c>
      <c r="BG55" t="e">
        <f t="shared" si="67"/>
        <v>#VALUE!</v>
      </c>
      <c r="BH55" t="e">
        <f t="shared" si="67"/>
        <v>#VALUE!</v>
      </c>
      <c r="BI55" t="e">
        <f t="shared" si="67"/>
        <v>#VALUE!</v>
      </c>
    </row>
    <row r="56" spans="2:61" ht="12.75">
      <c r="B56"/>
      <c r="C56"/>
      <c r="D56"/>
      <c r="E56"/>
      <c r="F56" s="16" t="str">
        <f aca="true" t="shared" si="68" ref="F56:M56">IF($D49&gt;0,AY50," ")</f>
        <v> </v>
      </c>
      <c r="G56" s="16" t="str">
        <f t="shared" si="68"/>
        <v> </v>
      </c>
      <c r="H56" s="16" t="str">
        <f t="shared" si="68"/>
        <v> </v>
      </c>
      <c r="I56" s="16" t="str">
        <f t="shared" si="68"/>
        <v> </v>
      </c>
      <c r="J56" s="16" t="str">
        <f t="shared" si="68"/>
        <v> </v>
      </c>
      <c r="K56" s="16" t="str">
        <f t="shared" si="68"/>
        <v> </v>
      </c>
      <c r="L56" s="16" t="str">
        <f t="shared" si="68"/>
        <v> </v>
      </c>
      <c r="M56" s="20" t="str">
        <f t="shared" si="68"/>
        <v> </v>
      </c>
      <c r="N56" s="13"/>
      <c r="O56" s="14"/>
      <c r="P56" s="16" t="str">
        <f>IF($D49&gt;0,BI50," ")</f>
        <v> </v>
      </c>
      <c r="Q56" s="1"/>
      <c r="AG56" s="1">
        <f t="shared" si="47"/>
        <v>46</v>
      </c>
      <c r="AI56" s="16" t="e">
        <f>INDEX(matrix8,AG56,AD55)</f>
        <v>#VALUE!</v>
      </c>
      <c r="AJ56" s="1">
        <f>IF(AG56=AF55,1,0)</f>
        <v>0</v>
      </c>
      <c r="AK56" s="1">
        <f>IF(AJ56=1,1/AI56,0)</f>
        <v>0</v>
      </c>
      <c r="AY56" t="e">
        <f aca="true" t="shared" si="69" ref="AY56:BI56">IF($AJ56=1,AM55,F56-$AI56*AM55)</f>
        <v>#VALUE!</v>
      </c>
      <c r="AZ56" t="e">
        <f t="shared" si="69"/>
        <v>#VALUE!</v>
      </c>
      <c r="BA56" t="e">
        <f t="shared" si="69"/>
        <v>#VALUE!</v>
      </c>
      <c r="BB56" t="e">
        <f t="shared" si="69"/>
        <v>#VALUE!</v>
      </c>
      <c r="BC56" t="e">
        <f t="shared" si="69"/>
        <v>#VALUE!</v>
      </c>
      <c r="BD56" t="e">
        <f t="shared" si="69"/>
        <v>#VALUE!</v>
      </c>
      <c r="BE56" t="e">
        <f t="shared" si="69"/>
        <v>#VALUE!</v>
      </c>
      <c r="BF56" t="e">
        <f t="shared" si="69"/>
        <v>#VALUE!</v>
      </c>
      <c r="BG56" t="e">
        <f t="shared" si="69"/>
        <v>#VALUE!</v>
      </c>
      <c r="BH56" t="e">
        <f t="shared" si="69"/>
        <v>#VALUE!</v>
      </c>
      <c r="BI56" t="e">
        <f t="shared" si="69"/>
        <v>#VALUE!</v>
      </c>
    </row>
    <row r="57" spans="2:33" ht="12.75">
      <c r="B57"/>
      <c r="C57"/>
      <c r="D57"/>
      <c r="E57"/>
      <c r="N57" s="8"/>
      <c r="P57" s="1"/>
      <c r="Q57" s="1"/>
      <c r="AG57" s="1">
        <f t="shared" si="47"/>
        <v>47</v>
      </c>
    </row>
    <row r="58" spans="2:33" ht="12.75">
      <c r="B58"/>
      <c r="C58"/>
      <c r="D58"/>
      <c r="E58"/>
      <c r="N58" s="8"/>
      <c r="P58" s="1"/>
      <c r="Q58" s="1"/>
      <c r="AG58" s="1">
        <f t="shared" si="47"/>
        <v>48</v>
      </c>
    </row>
    <row r="59" spans="2:61" ht="15.75">
      <c r="B59"/>
      <c r="C59"/>
      <c r="D59"/>
      <c r="E59"/>
      <c r="F59" s="11" t="str">
        <f aca="true" t="shared" si="70" ref="F59:N59">IF($D55&gt;0,AY53," ")</f>
        <v> </v>
      </c>
      <c r="G59" s="11" t="str">
        <f t="shared" si="70"/>
        <v> </v>
      </c>
      <c r="H59" s="11" t="str">
        <f t="shared" si="70"/>
        <v> </v>
      </c>
      <c r="I59" s="11" t="str">
        <f t="shared" si="70"/>
        <v> </v>
      </c>
      <c r="J59" s="11" t="str">
        <f t="shared" si="70"/>
        <v> </v>
      </c>
      <c r="K59" s="11" t="str">
        <f t="shared" si="70"/>
        <v> </v>
      </c>
      <c r="L59" s="11" t="str">
        <f t="shared" si="70"/>
        <v> </v>
      </c>
      <c r="M59" s="12" t="str">
        <f t="shared" si="70"/>
        <v> </v>
      </c>
      <c r="N59" s="13" t="str">
        <f t="shared" si="70"/>
        <v> </v>
      </c>
      <c r="O59" s="14"/>
      <c r="P59" s="11" t="str">
        <f>IF($D55&gt;0,BI53," ")</f>
        <v> </v>
      </c>
      <c r="Q59" s="1"/>
      <c r="AF59" s="15" t="e">
        <f>MOD(AF61,6)</f>
        <v>#VALUE!</v>
      </c>
      <c r="AG59" s="1">
        <f t="shared" si="47"/>
        <v>49</v>
      </c>
      <c r="AI59" s="11" t="e">
        <f>INDEX(matrix8,AG59,AD61)</f>
        <v>#VALUE!</v>
      </c>
      <c r="AJ59" s="1">
        <f>IF(AG59=AF61,1,0)</f>
        <v>0</v>
      </c>
      <c r="AK59" s="1">
        <f>IF(AJ59=1,1/AI59,0)</f>
        <v>0</v>
      </c>
      <c r="AY59" t="e">
        <f aca="true" t="shared" si="71" ref="AY59:BI59">IF($AJ59=1,AM61,F59-$AI59*AM61)</f>
        <v>#VALUE!</v>
      </c>
      <c r="AZ59" t="e">
        <f t="shared" si="71"/>
        <v>#VALUE!</v>
      </c>
      <c r="BA59" t="e">
        <f t="shared" si="71"/>
        <v>#VALUE!</v>
      </c>
      <c r="BB59" t="e">
        <f t="shared" si="71"/>
        <v>#VALUE!</v>
      </c>
      <c r="BC59" t="e">
        <f t="shared" si="71"/>
        <v>#VALUE!</v>
      </c>
      <c r="BD59" t="e">
        <f t="shared" si="71"/>
        <v>#VALUE!</v>
      </c>
      <c r="BE59" t="e">
        <f t="shared" si="71"/>
        <v>#VALUE!</v>
      </c>
      <c r="BF59" t="e">
        <f t="shared" si="71"/>
        <v>#VALUE!</v>
      </c>
      <c r="BG59" t="e">
        <f t="shared" si="71"/>
        <v>#VALUE!</v>
      </c>
      <c r="BH59" t="e">
        <f t="shared" si="71"/>
        <v>#VALUE!</v>
      </c>
      <c r="BI59" t="e">
        <f t="shared" si="71"/>
        <v>#VALUE!</v>
      </c>
    </row>
    <row r="60" spans="2:61" ht="13.5" thickBot="1">
      <c r="B60"/>
      <c r="C60"/>
      <c r="D60"/>
      <c r="E60"/>
      <c r="F60" s="16" t="str">
        <f aca="true" t="shared" si="72" ref="F60:N60">IF($D55&gt;0,AY54," ")</f>
        <v> </v>
      </c>
      <c r="G60" s="16" t="str">
        <f t="shared" si="72"/>
        <v> </v>
      </c>
      <c r="H60" s="16" t="str">
        <f t="shared" si="72"/>
        <v> </v>
      </c>
      <c r="I60" s="16" t="str">
        <f t="shared" si="72"/>
        <v> </v>
      </c>
      <c r="J60" s="16" t="str">
        <f t="shared" si="72"/>
        <v> </v>
      </c>
      <c r="K60" s="16" t="str">
        <f t="shared" si="72"/>
        <v> </v>
      </c>
      <c r="L60" s="16" t="str">
        <f t="shared" si="72"/>
        <v> </v>
      </c>
      <c r="M60" s="20" t="str">
        <f t="shared" si="72"/>
        <v> </v>
      </c>
      <c r="N60" s="13" t="str">
        <f t="shared" si="72"/>
        <v> </v>
      </c>
      <c r="O60" s="14"/>
      <c r="P60" s="16" t="str">
        <f>IF($D55&gt;0,BI54," ")</f>
        <v> </v>
      </c>
      <c r="Q60" s="1"/>
      <c r="AG60" s="1">
        <f t="shared" si="47"/>
        <v>50</v>
      </c>
      <c r="AI60" s="16" t="e">
        <f>INDEX(matrix8,AG60,AD61)</f>
        <v>#VALUE!</v>
      </c>
      <c r="AJ60" s="1">
        <f>IF(AG60=AF61,1,0)</f>
        <v>0</v>
      </c>
      <c r="AK60" s="1">
        <f>IF(AJ60=1,1/AI60,0)</f>
        <v>0</v>
      </c>
      <c r="AY60" t="e">
        <f aca="true" t="shared" si="73" ref="AY60:BI60">IF($AJ60=1,AM61,F60-$AI60*AM61)</f>
        <v>#VALUE!</v>
      </c>
      <c r="AZ60" t="e">
        <f t="shared" si="73"/>
        <v>#VALUE!</v>
      </c>
      <c r="BA60" t="e">
        <f t="shared" si="73"/>
        <v>#VALUE!</v>
      </c>
      <c r="BB60" t="e">
        <f t="shared" si="73"/>
        <v>#VALUE!</v>
      </c>
      <c r="BC60" t="e">
        <f t="shared" si="73"/>
        <v>#VALUE!</v>
      </c>
      <c r="BD60" t="e">
        <f t="shared" si="73"/>
        <v>#VALUE!</v>
      </c>
      <c r="BE60" t="e">
        <f t="shared" si="73"/>
        <v>#VALUE!</v>
      </c>
      <c r="BF60" t="e">
        <f t="shared" si="73"/>
        <v>#VALUE!</v>
      </c>
      <c r="BG60" t="e">
        <f t="shared" si="73"/>
        <v>#VALUE!</v>
      </c>
      <c r="BH60" t="e">
        <f t="shared" si="73"/>
        <v>#VALUE!</v>
      </c>
      <c r="BI60" t="e">
        <f t="shared" si="73"/>
        <v>#VALUE!</v>
      </c>
    </row>
    <row r="61" spans="2:61" ht="13.5" thickBot="1">
      <c r="B61" s="17"/>
      <c r="D61" s="17"/>
      <c r="E61"/>
      <c r="F61" s="16" t="str">
        <f aca="true" t="shared" si="74" ref="F61:N61">IF($D55&gt;0,AY55," ")</f>
        <v> </v>
      </c>
      <c r="G61" s="16" t="str">
        <f t="shared" si="74"/>
        <v> </v>
      </c>
      <c r="H61" s="16" t="str">
        <f t="shared" si="74"/>
        <v> </v>
      </c>
      <c r="I61" s="16" t="str">
        <f t="shared" si="74"/>
        <v> </v>
      </c>
      <c r="J61" s="16" t="str">
        <f t="shared" si="74"/>
        <v> </v>
      </c>
      <c r="K61" s="16" t="str">
        <f t="shared" si="74"/>
        <v> </v>
      </c>
      <c r="L61" s="16" t="str">
        <f t="shared" si="74"/>
        <v> </v>
      </c>
      <c r="M61" s="20" t="str">
        <f t="shared" si="74"/>
        <v> </v>
      </c>
      <c r="N61" s="13" t="str">
        <f t="shared" si="74"/>
        <v> </v>
      </c>
      <c r="O61" s="14"/>
      <c r="P61" s="16" t="str">
        <f>IF($D55&gt;0,BI55," ")</f>
        <v> </v>
      </c>
      <c r="Q61" s="1"/>
      <c r="AD61" s="17">
        <f>VLOOKUP(B61,alpha8,2)</f>
        <v>0</v>
      </c>
      <c r="AE61" s="1"/>
      <c r="AF61" s="17" t="str">
        <f>IF(D61&gt;0,D61-10," ")</f>
        <v> </v>
      </c>
      <c r="AG61" s="1">
        <f t="shared" si="47"/>
        <v>51</v>
      </c>
      <c r="AI61" s="16" t="e">
        <f>INDEX(matrix8,AG61,AD61)</f>
        <v>#VALUE!</v>
      </c>
      <c r="AJ61" s="1">
        <f>IF(AG61=AF61,1,0)</f>
        <v>0</v>
      </c>
      <c r="AK61" s="1">
        <f>IF(AJ61=1,1/AI61,0)</f>
        <v>0</v>
      </c>
      <c r="AM61" s="16">
        <f aca="true" t="shared" si="75" ref="AM61:AW61">SUMPRODUCT($AK59:$AK62,F59:F62)</f>
        <v>0</v>
      </c>
      <c r="AN61" s="16">
        <f t="shared" si="75"/>
        <v>0</v>
      </c>
      <c r="AO61" s="16">
        <f t="shared" si="75"/>
        <v>0</v>
      </c>
      <c r="AP61" s="16">
        <f t="shared" si="75"/>
        <v>0</v>
      </c>
      <c r="AQ61" s="16">
        <f t="shared" si="75"/>
        <v>0</v>
      </c>
      <c r="AR61" s="16">
        <f t="shared" si="75"/>
        <v>0</v>
      </c>
      <c r="AS61" s="16">
        <f t="shared" si="75"/>
        <v>0</v>
      </c>
      <c r="AT61" s="16">
        <f t="shared" si="75"/>
        <v>0</v>
      </c>
      <c r="AU61" s="16">
        <f t="shared" si="75"/>
        <v>0</v>
      </c>
      <c r="AV61" s="16">
        <f t="shared" si="75"/>
        <v>0</v>
      </c>
      <c r="AW61" s="16">
        <f t="shared" si="75"/>
        <v>0</v>
      </c>
      <c r="AY61" t="e">
        <f aca="true" t="shared" si="76" ref="AY61:BI61">IF($AJ61=1,AM61,F61-$AI61*AM61)</f>
        <v>#VALUE!</v>
      </c>
      <c r="AZ61" t="e">
        <f t="shared" si="76"/>
        <v>#VALUE!</v>
      </c>
      <c r="BA61" t="e">
        <f t="shared" si="76"/>
        <v>#VALUE!</v>
      </c>
      <c r="BB61" t="e">
        <f t="shared" si="76"/>
        <v>#VALUE!</v>
      </c>
      <c r="BC61" t="e">
        <f t="shared" si="76"/>
        <v>#VALUE!</v>
      </c>
      <c r="BD61" t="e">
        <f t="shared" si="76"/>
        <v>#VALUE!</v>
      </c>
      <c r="BE61" t="e">
        <f t="shared" si="76"/>
        <v>#VALUE!</v>
      </c>
      <c r="BF61" t="e">
        <f t="shared" si="76"/>
        <v>#VALUE!</v>
      </c>
      <c r="BG61" t="e">
        <f t="shared" si="76"/>
        <v>#VALUE!</v>
      </c>
      <c r="BH61" t="e">
        <f t="shared" si="76"/>
        <v>#VALUE!</v>
      </c>
      <c r="BI61" t="e">
        <f t="shared" si="76"/>
        <v>#VALUE!</v>
      </c>
    </row>
    <row r="62" spans="2:61" ht="12.75">
      <c r="B62"/>
      <c r="C62"/>
      <c r="D62"/>
      <c r="E62"/>
      <c r="F62" s="16" t="str">
        <f aca="true" t="shared" si="77" ref="F62:N62">IF($D55&gt;0,AY56," ")</f>
        <v> </v>
      </c>
      <c r="G62" s="16" t="str">
        <f t="shared" si="77"/>
        <v> </v>
      </c>
      <c r="H62" s="16" t="str">
        <f t="shared" si="77"/>
        <v> </v>
      </c>
      <c r="I62" s="16" t="str">
        <f t="shared" si="77"/>
        <v> </v>
      </c>
      <c r="J62" s="16" t="str">
        <f t="shared" si="77"/>
        <v> </v>
      </c>
      <c r="K62" s="16" t="str">
        <f t="shared" si="77"/>
        <v> </v>
      </c>
      <c r="L62" s="16" t="str">
        <f t="shared" si="77"/>
        <v> </v>
      </c>
      <c r="M62" s="20" t="str">
        <f t="shared" si="77"/>
        <v> </v>
      </c>
      <c r="N62" s="13" t="str">
        <f t="shared" si="77"/>
        <v> </v>
      </c>
      <c r="O62" s="14"/>
      <c r="P62" s="16" t="str">
        <f>IF($D55&gt;0,BI56," ")</f>
        <v> </v>
      </c>
      <c r="Q62" s="1"/>
      <c r="AG62" s="1">
        <f t="shared" si="47"/>
        <v>52</v>
      </c>
      <c r="AI62" s="16" t="e">
        <f>INDEX(matrix8,AG62,AD61)</f>
        <v>#VALUE!</v>
      </c>
      <c r="AJ62" s="1">
        <f>IF(AG62=AF61,1,0)</f>
        <v>0</v>
      </c>
      <c r="AK62" s="1">
        <f>IF(AJ62=1,1/AI62,0)</f>
        <v>0</v>
      </c>
      <c r="AY62" t="e">
        <f aca="true" t="shared" si="78" ref="AY62:BI62">IF($AJ62=1,AM61,F62-$AI62*AM61)</f>
        <v>#VALUE!</v>
      </c>
      <c r="AZ62" t="e">
        <f t="shared" si="78"/>
        <v>#VALUE!</v>
      </c>
      <c r="BA62" t="e">
        <f t="shared" si="78"/>
        <v>#VALUE!</v>
      </c>
      <c r="BB62" t="e">
        <f t="shared" si="78"/>
        <v>#VALUE!</v>
      </c>
      <c r="BC62" t="e">
        <f t="shared" si="78"/>
        <v>#VALUE!</v>
      </c>
      <c r="BD62" t="e">
        <f t="shared" si="78"/>
        <v>#VALUE!</v>
      </c>
      <c r="BE62" t="e">
        <f t="shared" si="78"/>
        <v>#VALUE!</v>
      </c>
      <c r="BF62" t="e">
        <f t="shared" si="78"/>
        <v>#VALUE!</v>
      </c>
      <c r="BG62" t="e">
        <f t="shared" si="78"/>
        <v>#VALUE!</v>
      </c>
      <c r="BH62" t="e">
        <f t="shared" si="78"/>
        <v>#VALUE!</v>
      </c>
      <c r="BI62" t="e">
        <f t="shared" si="78"/>
        <v>#VALUE!</v>
      </c>
    </row>
    <row r="63" spans="2:33" ht="12.75">
      <c r="B63"/>
      <c r="C63"/>
      <c r="D63"/>
      <c r="E63"/>
      <c r="N63" s="8"/>
      <c r="P63" s="1"/>
      <c r="Q63" s="1"/>
      <c r="AG63" s="1">
        <f t="shared" si="47"/>
        <v>53</v>
      </c>
    </row>
    <row r="64" spans="2:33" ht="12.75">
      <c r="B64"/>
      <c r="C64"/>
      <c r="D64"/>
      <c r="E64"/>
      <c r="M64"/>
      <c r="N64" s="21"/>
      <c r="O64"/>
      <c r="P64"/>
      <c r="AA64"/>
      <c r="AB64"/>
      <c r="AF64"/>
      <c r="AG64"/>
    </row>
    <row r="65" spans="2:33" ht="12.75">
      <c r="B65"/>
      <c r="C65"/>
      <c r="D65"/>
      <c r="E65"/>
      <c r="F65" s="11" t="str">
        <f aca="true" t="shared" si="79" ref="F65:N65">IF($D61&gt;0,AY59," ")</f>
        <v> </v>
      </c>
      <c r="G65" s="11" t="str">
        <f t="shared" si="79"/>
        <v> </v>
      </c>
      <c r="H65" s="11" t="str">
        <f t="shared" si="79"/>
        <v> </v>
      </c>
      <c r="I65" s="11" t="str">
        <f t="shared" si="79"/>
        <v> </v>
      </c>
      <c r="J65" s="11" t="str">
        <f t="shared" si="79"/>
        <v> </v>
      </c>
      <c r="K65" s="11" t="str">
        <f t="shared" si="79"/>
        <v> </v>
      </c>
      <c r="L65" s="11" t="str">
        <f t="shared" si="79"/>
        <v> </v>
      </c>
      <c r="M65" s="12" t="str">
        <f t="shared" si="79"/>
        <v> </v>
      </c>
      <c r="N65" s="13" t="str">
        <f t="shared" si="79"/>
        <v> </v>
      </c>
      <c r="O65" s="14"/>
      <c r="P65" s="11" t="str">
        <f>IF($D61&gt;0,BI59," ")</f>
        <v> </v>
      </c>
      <c r="AA65"/>
      <c r="AB65"/>
      <c r="AF65"/>
      <c r="AG65"/>
    </row>
    <row r="66" spans="2:33" ht="13.5" thickBot="1">
      <c r="B66"/>
      <c r="C66"/>
      <c r="D66"/>
      <c r="E66"/>
      <c r="F66" s="16" t="str">
        <f aca="true" t="shared" si="80" ref="F66:N66">IF($D61&gt;0,AY60," ")</f>
        <v> </v>
      </c>
      <c r="G66" s="16" t="str">
        <f t="shared" si="80"/>
        <v> </v>
      </c>
      <c r="H66" s="16" t="str">
        <f t="shared" si="80"/>
        <v> </v>
      </c>
      <c r="I66" s="16" t="str">
        <f t="shared" si="80"/>
        <v> </v>
      </c>
      <c r="J66" s="16" t="str">
        <f t="shared" si="80"/>
        <v> </v>
      </c>
      <c r="K66" s="16" t="str">
        <f t="shared" si="80"/>
        <v> </v>
      </c>
      <c r="L66" s="16" t="str">
        <f t="shared" si="80"/>
        <v> </v>
      </c>
      <c r="M66" s="20" t="str">
        <f t="shared" si="80"/>
        <v> </v>
      </c>
      <c r="N66" s="13" t="str">
        <f t="shared" si="80"/>
        <v> </v>
      </c>
      <c r="O66" s="14"/>
      <c r="P66" s="16" t="str">
        <f>IF($D61&gt;0,BI60," ")</f>
        <v> </v>
      </c>
      <c r="AA66"/>
      <c r="AB66"/>
      <c r="AF66"/>
      <c r="AG66"/>
    </row>
    <row r="67" spans="2:33" ht="13.5" thickBot="1">
      <c r="B67" s="17"/>
      <c r="D67" s="17"/>
      <c r="E67"/>
      <c r="F67" s="16" t="str">
        <f aca="true" t="shared" si="81" ref="F67:N67">IF($D61&gt;0,AY61," ")</f>
        <v> </v>
      </c>
      <c r="G67" s="16" t="str">
        <f t="shared" si="81"/>
        <v> </v>
      </c>
      <c r="H67" s="16" t="str">
        <f t="shared" si="81"/>
        <v> </v>
      </c>
      <c r="I67" s="16" t="str">
        <f t="shared" si="81"/>
        <v> </v>
      </c>
      <c r="J67" s="16" t="str">
        <f t="shared" si="81"/>
        <v> </v>
      </c>
      <c r="K67" s="16" t="str">
        <f t="shared" si="81"/>
        <v> </v>
      </c>
      <c r="L67" s="16" t="str">
        <f t="shared" si="81"/>
        <v> </v>
      </c>
      <c r="M67" s="20" t="str">
        <f t="shared" si="81"/>
        <v> </v>
      </c>
      <c r="N67" s="13" t="str">
        <f t="shared" si="81"/>
        <v> </v>
      </c>
      <c r="O67" s="14"/>
      <c r="P67" s="16" t="str">
        <f>IF($D61&gt;0,BI61," ")</f>
        <v> </v>
      </c>
      <c r="AA67"/>
      <c r="AB67"/>
      <c r="AF67"/>
      <c r="AG67"/>
    </row>
    <row r="68" spans="2:33" ht="12.75">
      <c r="B68"/>
      <c r="C68"/>
      <c r="D68"/>
      <c r="E68"/>
      <c r="F68" s="16" t="str">
        <f aca="true" t="shared" si="82" ref="F68:N68">IF($D61&gt;0,AY62," ")</f>
        <v> </v>
      </c>
      <c r="G68" s="16" t="str">
        <f t="shared" si="82"/>
        <v> </v>
      </c>
      <c r="H68" s="16" t="str">
        <f t="shared" si="82"/>
        <v> </v>
      </c>
      <c r="I68" s="16" t="str">
        <f t="shared" si="82"/>
        <v> </v>
      </c>
      <c r="J68" s="16" t="str">
        <f t="shared" si="82"/>
        <v> </v>
      </c>
      <c r="K68" s="16" t="str">
        <f t="shared" si="82"/>
        <v> </v>
      </c>
      <c r="L68" s="16" t="str">
        <f t="shared" si="82"/>
        <v> </v>
      </c>
      <c r="M68" s="20" t="str">
        <f t="shared" si="82"/>
        <v> </v>
      </c>
      <c r="N68" s="13" t="str">
        <f t="shared" si="82"/>
        <v> </v>
      </c>
      <c r="O68" s="14"/>
      <c r="P68" s="16" t="str">
        <f>IF($D61&gt;0,BI62," ")</f>
        <v> </v>
      </c>
      <c r="AA68"/>
      <c r="AB68"/>
      <c r="AF68"/>
      <c r="AG68"/>
    </row>
    <row r="69" spans="2:33" ht="12.75">
      <c r="B69"/>
      <c r="C69"/>
      <c r="D69"/>
      <c r="E69"/>
      <c r="M69"/>
      <c r="N69" s="21"/>
      <c r="O69"/>
      <c r="P69"/>
      <c r="AA69"/>
      <c r="AB69"/>
      <c r="AF69"/>
      <c r="AG69"/>
    </row>
    <row r="70" spans="2:33" ht="12.75">
      <c r="B70"/>
      <c r="C70"/>
      <c r="D70"/>
      <c r="E70"/>
      <c r="M70"/>
      <c r="N70" s="21"/>
      <c r="O70"/>
      <c r="P70"/>
      <c r="AA70"/>
      <c r="AB70"/>
      <c r="AF70"/>
      <c r="AG70"/>
    </row>
    <row r="71" spans="2:33" ht="12.75">
      <c r="B71"/>
      <c r="C71"/>
      <c r="D71"/>
      <c r="E71"/>
      <c r="F71" s="11" t="str">
        <f aca="true" t="shared" si="83" ref="F71:N71">IF($D67&gt;0,AY65," ")</f>
        <v> </v>
      </c>
      <c r="G71" s="11" t="str">
        <f t="shared" si="83"/>
        <v> </v>
      </c>
      <c r="H71" s="11" t="str">
        <f t="shared" si="83"/>
        <v> </v>
      </c>
      <c r="I71" s="11" t="str">
        <f t="shared" si="83"/>
        <v> </v>
      </c>
      <c r="J71" s="11" t="str">
        <f t="shared" si="83"/>
        <v> </v>
      </c>
      <c r="K71" s="11" t="str">
        <f t="shared" si="83"/>
        <v> </v>
      </c>
      <c r="L71" s="11" t="str">
        <f t="shared" si="83"/>
        <v> </v>
      </c>
      <c r="M71" s="12" t="str">
        <f t="shared" si="83"/>
        <v> </v>
      </c>
      <c r="N71" s="13" t="str">
        <f t="shared" si="83"/>
        <v> </v>
      </c>
      <c r="O71" s="14"/>
      <c r="P71" s="11" t="str">
        <f>IF($D67&gt;0,BI65," ")</f>
        <v> </v>
      </c>
      <c r="AA71"/>
      <c r="AB71"/>
      <c r="AF71"/>
      <c r="AG71"/>
    </row>
    <row r="72" spans="2:33" ht="13.5" thickBot="1">
      <c r="B72"/>
      <c r="C72"/>
      <c r="D72"/>
      <c r="E72"/>
      <c r="F72" s="16" t="str">
        <f aca="true" t="shared" si="84" ref="F72:N72">IF($D67&gt;0,AY66," ")</f>
        <v> </v>
      </c>
      <c r="G72" s="16" t="str">
        <f t="shared" si="84"/>
        <v> </v>
      </c>
      <c r="H72" s="16" t="str">
        <f t="shared" si="84"/>
        <v> </v>
      </c>
      <c r="I72" s="16" t="str">
        <f t="shared" si="84"/>
        <v> </v>
      </c>
      <c r="J72" s="16" t="str">
        <f t="shared" si="84"/>
        <v> </v>
      </c>
      <c r="K72" s="16" t="str">
        <f t="shared" si="84"/>
        <v> </v>
      </c>
      <c r="L72" s="16" t="str">
        <f t="shared" si="84"/>
        <v> </v>
      </c>
      <c r="M72" s="20" t="str">
        <f t="shared" si="84"/>
        <v> </v>
      </c>
      <c r="N72" s="13" t="str">
        <f t="shared" si="84"/>
        <v> </v>
      </c>
      <c r="O72" s="14"/>
      <c r="P72" s="16" t="str">
        <f>IF($D67&gt;0,BI66," ")</f>
        <v> </v>
      </c>
      <c r="AA72"/>
      <c r="AB72"/>
      <c r="AF72"/>
      <c r="AG72"/>
    </row>
    <row r="73" spans="2:33" ht="13.5" thickBot="1">
      <c r="B73" s="17"/>
      <c r="D73" s="17"/>
      <c r="E73"/>
      <c r="F73" s="16" t="str">
        <f aca="true" t="shared" si="85" ref="F73:N73">IF($D67&gt;0,AY67," ")</f>
        <v> </v>
      </c>
      <c r="G73" s="16" t="str">
        <f t="shared" si="85"/>
        <v> </v>
      </c>
      <c r="H73" s="16" t="str">
        <f t="shared" si="85"/>
        <v> </v>
      </c>
      <c r="I73" s="16" t="str">
        <f t="shared" si="85"/>
        <v> </v>
      </c>
      <c r="J73" s="16" t="str">
        <f t="shared" si="85"/>
        <v> </v>
      </c>
      <c r="K73" s="16" t="str">
        <f t="shared" si="85"/>
        <v> </v>
      </c>
      <c r="L73" s="16" t="str">
        <f t="shared" si="85"/>
        <v> </v>
      </c>
      <c r="M73" s="20" t="str">
        <f t="shared" si="85"/>
        <v> </v>
      </c>
      <c r="N73" s="13" t="str">
        <f t="shared" si="85"/>
        <v> </v>
      </c>
      <c r="O73" s="14"/>
      <c r="P73" s="16" t="str">
        <f>IF($D67&gt;0,BI67," ")</f>
        <v> </v>
      </c>
      <c r="AA73"/>
      <c r="AB73"/>
      <c r="AF73"/>
      <c r="AG73"/>
    </row>
    <row r="74" spans="2:33" ht="12.75">
      <c r="B74"/>
      <c r="C74"/>
      <c r="D74"/>
      <c r="E74"/>
      <c r="F74" s="16" t="str">
        <f aca="true" t="shared" si="86" ref="F74:N74">IF($D67&gt;0,AY68," ")</f>
        <v> </v>
      </c>
      <c r="G74" s="16" t="str">
        <f t="shared" si="86"/>
        <v> </v>
      </c>
      <c r="H74" s="16" t="str">
        <f t="shared" si="86"/>
        <v> </v>
      </c>
      <c r="I74" s="16" t="str">
        <f t="shared" si="86"/>
        <v> </v>
      </c>
      <c r="J74" s="16" t="str">
        <f t="shared" si="86"/>
        <v> </v>
      </c>
      <c r="K74" s="16" t="str">
        <f t="shared" si="86"/>
        <v> </v>
      </c>
      <c r="L74" s="16" t="str">
        <f t="shared" si="86"/>
        <v> </v>
      </c>
      <c r="M74" s="20" t="str">
        <f t="shared" si="86"/>
        <v> </v>
      </c>
      <c r="N74" s="13" t="str">
        <f t="shared" si="86"/>
        <v> </v>
      </c>
      <c r="O74" s="14"/>
      <c r="P74" s="16" t="str">
        <f>IF($D67&gt;0,BI68," ")</f>
        <v> </v>
      </c>
      <c r="AA74"/>
      <c r="AB74"/>
      <c r="AF74"/>
      <c r="AG74"/>
    </row>
    <row r="75" spans="2:33" ht="12.75">
      <c r="B75"/>
      <c r="C75"/>
      <c r="D75"/>
      <c r="E75"/>
      <c r="M75"/>
      <c r="N75" s="21"/>
      <c r="O75"/>
      <c r="P75"/>
      <c r="AA75"/>
      <c r="AB75"/>
      <c r="AF75"/>
      <c r="AG75"/>
    </row>
    <row r="76" spans="2:33" ht="12.75">
      <c r="B76"/>
      <c r="C76"/>
      <c r="D76"/>
      <c r="E76"/>
      <c r="M76"/>
      <c r="N76" s="21"/>
      <c r="O76"/>
      <c r="P76"/>
      <c r="AA76"/>
      <c r="AB76"/>
      <c r="AF76"/>
      <c r="AG76"/>
    </row>
    <row r="77" spans="2:17" ht="12.75">
      <c r="B77"/>
      <c r="C77"/>
      <c r="D77"/>
      <c r="E77"/>
      <c r="N77" s="8"/>
      <c r="P77" s="1"/>
      <c r="Q77" s="1"/>
    </row>
    <row r="78" spans="2:17" ht="12.75">
      <c r="B78"/>
      <c r="C78"/>
      <c r="D78"/>
      <c r="E78"/>
      <c r="N78" s="8"/>
      <c r="P78" s="1"/>
      <c r="Q78" s="1"/>
    </row>
    <row r="79" spans="2:17" ht="12.75">
      <c r="B79"/>
      <c r="C79"/>
      <c r="D79"/>
      <c r="E79"/>
      <c r="N79" s="8"/>
      <c r="P79" s="1"/>
      <c r="Q79" s="1"/>
    </row>
    <row r="80" spans="2:17" ht="12.75">
      <c r="B80"/>
      <c r="C80"/>
      <c r="D80"/>
      <c r="E80"/>
      <c r="N80" s="8"/>
      <c r="P80" s="1"/>
      <c r="Q80" s="1"/>
    </row>
    <row r="81" spans="2:17" ht="12.75">
      <c r="B81"/>
      <c r="C81"/>
      <c r="D81"/>
      <c r="E81"/>
      <c r="N81" s="8"/>
      <c r="P81" s="1"/>
      <c r="Q81" s="1"/>
    </row>
    <row r="82" spans="2:17" ht="12.75">
      <c r="B82"/>
      <c r="C82"/>
      <c r="D82"/>
      <c r="E82"/>
      <c r="N82" s="8"/>
      <c r="P82" s="1"/>
      <c r="Q82" s="1"/>
    </row>
    <row r="83" spans="2:17" ht="12.75">
      <c r="B83"/>
      <c r="C83"/>
      <c r="D83"/>
      <c r="E83"/>
      <c r="N83" s="8"/>
      <c r="P83" s="1"/>
      <c r="Q83" s="1"/>
    </row>
    <row r="84" spans="2:17" ht="12.75">
      <c r="B84"/>
      <c r="C84"/>
      <c r="D84"/>
      <c r="E84"/>
      <c r="N84" s="8"/>
      <c r="P84" s="1"/>
      <c r="Q84" s="1"/>
    </row>
    <row r="85" spans="2:17" ht="12.75">
      <c r="B85"/>
      <c r="C85"/>
      <c r="D85"/>
      <c r="E85"/>
      <c r="N85" s="8"/>
      <c r="P85" s="1"/>
      <c r="Q85" s="1"/>
    </row>
    <row r="86" spans="2:17" ht="12.75">
      <c r="B86"/>
      <c r="C86"/>
      <c r="D86"/>
      <c r="E86"/>
      <c r="N86" s="8"/>
      <c r="P86" s="1"/>
      <c r="Q86" s="1"/>
    </row>
    <row r="87" spans="2:17" ht="12.75">
      <c r="B87"/>
      <c r="C87"/>
      <c r="D87"/>
      <c r="E87"/>
      <c r="N87" s="8"/>
      <c r="P87" s="1"/>
      <c r="Q87" s="1"/>
    </row>
    <row r="88" spans="2:17" ht="12.75">
      <c r="B88"/>
      <c r="C88"/>
      <c r="D88"/>
      <c r="E88"/>
      <c r="N88" s="8"/>
      <c r="P88" s="1"/>
      <c r="Q88" s="1"/>
    </row>
    <row r="89" spans="2:17" ht="12.75">
      <c r="B89"/>
      <c r="C89"/>
      <c r="D89"/>
      <c r="E89"/>
      <c r="N89" s="8"/>
      <c r="P89" s="1"/>
      <c r="Q89" s="1"/>
    </row>
    <row r="90" spans="2:17" ht="12.75">
      <c r="B90"/>
      <c r="C90"/>
      <c r="D90"/>
      <c r="E90"/>
      <c r="N90" s="8"/>
      <c r="P90" s="1"/>
      <c r="Q90" s="1"/>
    </row>
    <row r="91" spans="2:17" ht="12.75">
      <c r="B91"/>
      <c r="C91"/>
      <c r="D91"/>
      <c r="E91"/>
      <c r="N91" s="8"/>
      <c r="P91" s="1"/>
      <c r="Q91" s="1"/>
    </row>
    <row r="92" spans="2:17" ht="12.75">
      <c r="B92"/>
      <c r="C92"/>
      <c r="D92"/>
      <c r="E92"/>
      <c r="N92" s="8"/>
      <c r="P92" s="1"/>
      <c r="Q92" s="1"/>
    </row>
    <row r="93" spans="2:17" ht="12.75">
      <c r="B93"/>
      <c r="C93"/>
      <c r="D93"/>
      <c r="E93"/>
      <c r="N93" s="8"/>
      <c r="P93" s="1"/>
      <c r="Q93" s="1"/>
    </row>
    <row r="94" spans="2:17" ht="12.75">
      <c r="B94"/>
      <c r="C94"/>
      <c r="D94"/>
      <c r="E94"/>
      <c r="N94" s="8"/>
      <c r="P94" s="1"/>
      <c r="Q94" s="1"/>
    </row>
    <row r="95" spans="2:17" ht="12.75">
      <c r="B95"/>
      <c r="C95"/>
      <c r="D95"/>
      <c r="E95"/>
      <c r="N95" s="8"/>
      <c r="P95" s="1"/>
      <c r="Q95" s="1"/>
    </row>
    <row r="96" spans="2:17" ht="12.75">
      <c r="B96"/>
      <c r="C96"/>
      <c r="D96"/>
      <c r="E96"/>
      <c r="N96" s="8"/>
      <c r="P96" s="1"/>
      <c r="Q96" s="1"/>
    </row>
    <row r="97" spans="2:17" ht="12.75">
      <c r="B97"/>
      <c r="C97"/>
      <c r="D97"/>
      <c r="E97"/>
      <c r="N97" s="8"/>
      <c r="P97" s="1"/>
      <c r="Q97" s="1"/>
    </row>
    <row r="98" spans="2:17" ht="12.75">
      <c r="B98"/>
      <c r="C98"/>
      <c r="D98"/>
      <c r="E98"/>
      <c r="N98" s="8"/>
      <c r="P98" s="1"/>
      <c r="Q98" s="1"/>
    </row>
    <row r="99" spans="2:17" ht="12.75">
      <c r="B99"/>
      <c r="C99"/>
      <c r="D99"/>
      <c r="E99"/>
      <c r="N99" s="8"/>
      <c r="P99" s="1"/>
      <c r="Q99" s="1"/>
    </row>
    <row r="100" spans="2:24" ht="75.75" customHeight="1">
      <c r="B100"/>
      <c r="C100"/>
      <c r="D100"/>
      <c r="E100"/>
      <c r="N100" s="8"/>
      <c r="P100" s="1"/>
      <c r="Q100" s="1"/>
      <c r="U100" s="22">
        <v>1</v>
      </c>
      <c r="V100" s="23" t="s">
        <v>81</v>
      </c>
      <c r="X100" s="23"/>
    </row>
    <row r="101" spans="2:24" ht="75.75" customHeight="1">
      <c r="B101"/>
      <c r="C101"/>
      <c r="D101"/>
      <c r="E101"/>
      <c r="N101" s="8"/>
      <c r="P101" s="1"/>
      <c r="Q101" s="1"/>
      <c r="U101" s="22">
        <v>2</v>
      </c>
      <c r="V101" s="23" t="s">
        <v>95</v>
      </c>
      <c r="X101" s="23" t="s">
        <v>96</v>
      </c>
    </row>
    <row r="102" spans="2:24" ht="75.75" customHeight="1">
      <c r="B102"/>
      <c r="C102"/>
      <c r="D102"/>
      <c r="E102"/>
      <c r="P102" s="1"/>
      <c r="Q102" s="1"/>
      <c r="U102" s="22">
        <v>3</v>
      </c>
      <c r="V102" s="23" t="s">
        <v>94</v>
      </c>
      <c r="X102" s="42" t="s">
        <v>126</v>
      </c>
    </row>
    <row r="103" spans="2:24" ht="75.75" customHeight="1">
      <c r="B103"/>
      <c r="C103"/>
      <c r="D103"/>
      <c r="E103"/>
      <c r="P103" s="1"/>
      <c r="Q103" s="1"/>
      <c r="U103" s="22">
        <v>4</v>
      </c>
      <c r="V103" s="23"/>
      <c r="X103" s="23"/>
    </row>
    <row r="104" spans="2:24" ht="75.75" customHeight="1">
      <c r="B104"/>
      <c r="C104"/>
      <c r="D104"/>
      <c r="E104"/>
      <c r="P104" s="1"/>
      <c r="Q104" s="1"/>
      <c r="U104" s="22">
        <v>5</v>
      </c>
      <c r="V104" s="23"/>
      <c r="X104" s="23"/>
    </row>
    <row r="105" spans="2:24" ht="75.75" customHeight="1">
      <c r="B105"/>
      <c r="C105"/>
      <c r="D105"/>
      <c r="E105"/>
      <c r="P105" s="1"/>
      <c r="Q105" s="1"/>
      <c r="U105" s="22">
        <v>6</v>
      </c>
      <c r="V105" s="23"/>
      <c r="X105" s="23"/>
    </row>
    <row r="106" spans="2:24" ht="75.75" customHeight="1">
      <c r="B106"/>
      <c r="C106"/>
      <c r="D106"/>
      <c r="E106"/>
      <c r="P106" s="1"/>
      <c r="Q106" s="1"/>
      <c r="U106" s="22">
        <v>7</v>
      </c>
      <c r="V106" s="23"/>
      <c r="X106" s="23"/>
    </row>
    <row r="107" spans="2:24" ht="75.75" customHeight="1">
      <c r="B107"/>
      <c r="C107"/>
      <c r="D107"/>
      <c r="E107"/>
      <c r="P107" s="1"/>
      <c r="Q107" s="1"/>
      <c r="U107" s="22">
        <v>8</v>
      </c>
      <c r="V107" s="23"/>
      <c r="X107" s="23"/>
    </row>
    <row r="108" spans="2:24" ht="75.75" customHeight="1">
      <c r="B108"/>
      <c r="C108"/>
      <c r="D108"/>
      <c r="E108"/>
      <c r="P108" s="1"/>
      <c r="Q108" s="1"/>
      <c r="U108" s="22">
        <v>9</v>
      </c>
      <c r="V108" s="23"/>
      <c r="X108" s="23"/>
    </row>
    <row r="109" spans="2:24" ht="75.75" customHeight="1">
      <c r="B109"/>
      <c r="C109"/>
      <c r="D109"/>
      <c r="E109"/>
      <c r="P109" s="1"/>
      <c r="Q109" s="1"/>
      <c r="U109" s="22">
        <v>10</v>
      </c>
      <c r="V109" s="23"/>
      <c r="X109" s="24" t="s">
        <v>36</v>
      </c>
    </row>
    <row r="110" spans="2:24" ht="75.75" customHeight="1">
      <c r="B110"/>
      <c r="C110"/>
      <c r="D110"/>
      <c r="E110"/>
      <c r="P110" s="1"/>
      <c r="Q110" s="1"/>
      <c r="U110" s="22">
        <v>11</v>
      </c>
      <c r="V110" s="23"/>
      <c r="X110" s="23"/>
    </row>
    <row r="111" spans="2:24" ht="75.75" customHeight="1">
      <c r="B111"/>
      <c r="C111"/>
      <c r="D111"/>
      <c r="E111"/>
      <c r="P111" s="1"/>
      <c r="Q111" s="1"/>
      <c r="U111" s="22">
        <v>12</v>
      </c>
      <c r="V111" s="23"/>
      <c r="X111" s="23"/>
    </row>
    <row r="112" spans="2:24" ht="75.75" customHeight="1">
      <c r="B112"/>
      <c r="C112"/>
      <c r="D112"/>
      <c r="E112"/>
      <c r="P112" s="1"/>
      <c r="Q112" s="1"/>
      <c r="U112" s="22">
        <v>13</v>
      </c>
      <c r="V112" s="23"/>
      <c r="X112" s="23"/>
    </row>
    <row r="113" spans="2:24" ht="75.75" customHeight="1">
      <c r="B113"/>
      <c r="C113"/>
      <c r="D113"/>
      <c r="E113"/>
      <c r="P113" s="1"/>
      <c r="Q113" s="1"/>
      <c r="U113" s="22">
        <v>14</v>
      </c>
      <c r="V113" s="23"/>
      <c r="X113" s="23"/>
    </row>
    <row r="114" spans="2:24" ht="75.75" customHeight="1">
      <c r="B114"/>
      <c r="C114"/>
      <c r="D114"/>
      <c r="E114"/>
      <c r="P114" s="1"/>
      <c r="Q114" s="1"/>
      <c r="U114" s="22">
        <v>15</v>
      </c>
      <c r="V114" s="24" t="s">
        <v>36</v>
      </c>
      <c r="X114" s="24" t="s">
        <v>36</v>
      </c>
    </row>
    <row r="115" spans="2:24" ht="75.75" customHeight="1">
      <c r="B115"/>
      <c r="C115"/>
      <c r="D115"/>
      <c r="E115"/>
      <c r="P115" s="1"/>
      <c r="Q115" s="1"/>
      <c r="U115" s="22">
        <v>16</v>
      </c>
      <c r="V115" s="24" t="s">
        <v>36</v>
      </c>
      <c r="X115" s="24" t="s">
        <v>36</v>
      </c>
    </row>
    <row r="116" spans="2:24" ht="75.75" customHeight="1">
      <c r="B116"/>
      <c r="C116"/>
      <c r="D116"/>
      <c r="E116"/>
      <c r="P116" s="1"/>
      <c r="Q116" s="1"/>
      <c r="U116" s="22">
        <v>17</v>
      </c>
      <c r="V116" s="24" t="s">
        <v>36</v>
      </c>
      <c r="X116" s="24" t="s">
        <v>36</v>
      </c>
    </row>
    <row r="117" spans="2:24" ht="75.75" customHeight="1">
      <c r="B117"/>
      <c r="C117"/>
      <c r="D117"/>
      <c r="E117"/>
      <c r="P117" s="1"/>
      <c r="Q117" s="1"/>
      <c r="U117" s="22">
        <v>18</v>
      </c>
      <c r="V117" s="24" t="s">
        <v>36</v>
      </c>
      <c r="X117" s="24" t="s">
        <v>36</v>
      </c>
    </row>
    <row r="118" spans="2:24" ht="75.75" customHeight="1">
      <c r="B118"/>
      <c r="C118"/>
      <c r="D118"/>
      <c r="E118"/>
      <c r="P118" s="1"/>
      <c r="Q118" s="1"/>
      <c r="U118" s="22">
        <v>19</v>
      </c>
      <c r="V118" s="24" t="s">
        <v>36</v>
      </c>
      <c r="X118" s="24" t="s">
        <v>36</v>
      </c>
    </row>
    <row r="119" spans="2:24" ht="75.75" customHeight="1">
      <c r="B119"/>
      <c r="C119"/>
      <c r="D119"/>
      <c r="E119"/>
      <c r="P119" s="1"/>
      <c r="Q119" s="1"/>
      <c r="U119" s="22">
        <v>20</v>
      </c>
      <c r="V119" s="24" t="s">
        <v>36</v>
      </c>
      <c r="X119" s="24" t="s">
        <v>36</v>
      </c>
    </row>
    <row r="120" spans="2:24" ht="75.75" customHeight="1">
      <c r="B120"/>
      <c r="C120"/>
      <c r="D120"/>
      <c r="E120"/>
      <c r="P120" s="1"/>
      <c r="Q120" s="1"/>
      <c r="U120" s="22">
        <v>21</v>
      </c>
      <c r="V120" s="24" t="s">
        <v>36</v>
      </c>
      <c r="X120" s="24" t="s">
        <v>36</v>
      </c>
    </row>
    <row r="121" spans="2:24" ht="75.75" customHeight="1">
      <c r="B121"/>
      <c r="C121"/>
      <c r="D121"/>
      <c r="E121"/>
      <c r="P121" s="1"/>
      <c r="Q121" s="1"/>
      <c r="U121" s="22">
        <v>22</v>
      </c>
      <c r="V121" s="24" t="s">
        <v>36</v>
      </c>
      <c r="X121" s="24" t="s">
        <v>36</v>
      </c>
    </row>
    <row r="122" spans="2:24" ht="75.75" customHeight="1">
      <c r="B122"/>
      <c r="C122"/>
      <c r="D122"/>
      <c r="E122"/>
      <c r="P122" s="1"/>
      <c r="Q122" s="1"/>
      <c r="U122" s="22">
        <v>23</v>
      </c>
      <c r="V122" s="24" t="s">
        <v>36</v>
      </c>
      <c r="X122" s="24" t="s">
        <v>36</v>
      </c>
    </row>
    <row r="123" spans="2:24" ht="75.75" customHeight="1">
      <c r="B123"/>
      <c r="C123"/>
      <c r="D123"/>
      <c r="E123"/>
      <c r="P123" s="1"/>
      <c r="Q123" s="1"/>
      <c r="U123" s="22">
        <v>24</v>
      </c>
      <c r="V123" s="24" t="s">
        <v>36</v>
      </c>
      <c r="X123" s="24" t="s">
        <v>36</v>
      </c>
    </row>
    <row r="124" spans="2:24" ht="75.75" customHeight="1">
      <c r="B124"/>
      <c r="C124"/>
      <c r="D124"/>
      <c r="E124"/>
      <c r="P124" s="1"/>
      <c r="Q124" s="1"/>
      <c r="U124" s="22">
        <v>25</v>
      </c>
      <c r="V124" s="24" t="s">
        <v>36</v>
      </c>
      <c r="X124" s="24" t="s">
        <v>36</v>
      </c>
    </row>
    <row r="125" spans="2:24" ht="75.75" customHeight="1">
      <c r="B125"/>
      <c r="C125"/>
      <c r="D125"/>
      <c r="E125"/>
      <c r="P125" s="1"/>
      <c r="Q125" s="1"/>
      <c r="U125" s="22">
        <v>26</v>
      </c>
      <c r="V125" s="24" t="s">
        <v>36</v>
      </c>
      <c r="X125" s="24" t="s">
        <v>36</v>
      </c>
    </row>
    <row r="126" spans="2:24" ht="75.75" customHeight="1">
      <c r="B126"/>
      <c r="C126"/>
      <c r="D126"/>
      <c r="E126"/>
      <c r="P126" s="1"/>
      <c r="Q126" s="1"/>
      <c r="U126" s="22">
        <v>27</v>
      </c>
      <c r="V126" s="24" t="s">
        <v>36</v>
      </c>
      <c r="X126" s="24" t="s">
        <v>36</v>
      </c>
    </row>
    <row r="127" spans="2:24" ht="75.75" customHeight="1">
      <c r="B127"/>
      <c r="C127"/>
      <c r="D127"/>
      <c r="E127"/>
      <c r="P127" s="1"/>
      <c r="Q127" s="1"/>
      <c r="U127" s="22">
        <v>28</v>
      </c>
      <c r="V127" s="24" t="s">
        <v>36</v>
      </c>
      <c r="X127" s="24" t="s">
        <v>36</v>
      </c>
    </row>
    <row r="128" spans="2:24" ht="75.75" customHeight="1">
      <c r="B128"/>
      <c r="C128"/>
      <c r="D128"/>
      <c r="E128"/>
      <c r="P128" s="1"/>
      <c r="Q128" s="1"/>
      <c r="U128" s="22">
        <v>29</v>
      </c>
      <c r="V128" s="24" t="s">
        <v>36</v>
      </c>
      <c r="X128" s="24" t="s">
        <v>36</v>
      </c>
    </row>
    <row r="129" spans="2:24" ht="75.75" customHeight="1">
      <c r="B129"/>
      <c r="C129"/>
      <c r="D129"/>
      <c r="E129"/>
      <c r="P129" s="1"/>
      <c r="Q129" s="1"/>
      <c r="U129" s="22">
        <v>30</v>
      </c>
      <c r="V129" s="24" t="s">
        <v>36</v>
      </c>
      <c r="X129" s="24" t="s">
        <v>36</v>
      </c>
    </row>
    <row r="130" spans="2:24" ht="75.75" customHeight="1">
      <c r="B130"/>
      <c r="C130"/>
      <c r="D130"/>
      <c r="E130"/>
      <c r="P130" s="1"/>
      <c r="Q130" s="1"/>
      <c r="U130" s="22">
        <v>31</v>
      </c>
      <c r="V130" s="24" t="s">
        <v>36</v>
      </c>
      <c r="X130" s="24" t="s">
        <v>36</v>
      </c>
    </row>
    <row r="131" spans="2:24" ht="75.75" customHeight="1">
      <c r="B131"/>
      <c r="C131"/>
      <c r="D131"/>
      <c r="E131"/>
      <c r="P131" s="1"/>
      <c r="Q131" s="1"/>
      <c r="U131" s="22">
        <v>32</v>
      </c>
      <c r="V131" s="24" t="s">
        <v>36</v>
      </c>
      <c r="X131" s="24" t="s">
        <v>36</v>
      </c>
    </row>
    <row r="132" spans="2:24" ht="75.75" customHeight="1">
      <c r="B132"/>
      <c r="C132"/>
      <c r="D132"/>
      <c r="E132"/>
      <c r="P132" s="1"/>
      <c r="Q132" s="1"/>
      <c r="U132" s="22">
        <v>33</v>
      </c>
      <c r="V132" s="24" t="s">
        <v>36</v>
      </c>
      <c r="X132" s="24" t="s">
        <v>36</v>
      </c>
    </row>
    <row r="133" spans="2:24" ht="75.75" customHeight="1">
      <c r="B133"/>
      <c r="C133"/>
      <c r="D133"/>
      <c r="E133"/>
      <c r="P133" s="1"/>
      <c r="Q133" s="1"/>
      <c r="U133" s="22">
        <v>34</v>
      </c>
      <c r="V133" s="24" t="s">
        <v>36</v>
      </c>
      <c r="X133" s="24" t="s">
        <v>36</v>
      </c>
    </row>
    <row r="134" spans="2:24" ht="75.75" customHeight="1">
      <c r="B134"/>
      <c r="C134"/>
      <c r="D134"/>
      <c r="E134"/>
      <c r="P134" s="1"/>
      <c r="Q134" s="1"/>
      <c r="U134" s="22">
        <v>35</v>
      </c>
      <c r="V134" s="24" t="s">
        <v>36</v>
      </c>
      <c r="X134" s="24" t="s">
        <v>36</v>
      </c>
    </row>
    <row r="135" spans="2:24" ht="75.75" customHeight="1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U135" s="22">
        <v>36</v>
      </c>
      <c r="V135" s="24" t="s">
        <v>36</v>
      </c>
      <c r="X135" s="24" t="s">
        <v>36</v>
      </c>
    </row>
    <row r="136" spans="2:24" ht="75.75" customHeight="1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U136" s="22">
        <v>37</v>
      </c>
      <c r="V136" s="24" t="s">
        <v>36</v>
      </c>
      <c r="X136" s="24" t="s">
        <v>36</v>
      </c>
    </row>
    <row r="137" spans="2:24" ht="75.75" customHeight="1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U137" s="22">
        <v>38</v>
      </c>
      <c r="V137" s="24" t="s">
        <v>36</v>
      </c>
      <c r="X137" s="24" t="s">
        <v>36</v>
      </c>
    </row>
    <row r="138" spans="2:24" ht="75.75" customHeight="1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U138" s="22">
        <v>39</v>
      </c>
      <c r="V138" s="24" t="s">
        <v>36</v>
      </c>
      <c r="X138" s="24" t="s">
        <v>36</v>
      </c>
    </row>
    <row r="139" spans="2:24" ht="75.75" customHeight="1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U139" s="22">
        <v>40</v>
      </c>
      <c r="V139" s="24" t="s">
        <v>36</v>
      </c>
      <c r="X139" s="24" t="s">
        <v>36</v>
      </c>
    </row>
    <row r="140" spans="2:24" ht="75.75" customHeight="1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U140" s="22">
        <v>41</v>
      </c>
      <c r="V140" s="24" t="s">
        <v>36</v>
      </c>
      <c r="X140" s="24" t="s">
        <v>36</v>
      </c>
    </row>
    <row r="141" spans="2:24" ht="75.75" customHeight="1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U141" s="22">
        <v>42</v>
      </c>
      <c r="V141" s="24" t="s">
        <v>36</v>
      </c>
      <c r="X141" s="24" t="s">
        <v>36</v>
      </c>
    </row>
    <row r="142" spans="2:24" ht="75.75" customHeight="1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U142" s="22">
        <v>43</v>
      </c>
      <c r="V142" s="24" t="s">
        <v>36</v>
      </c>
      <c r="X142" s="24" t="s">
        <v>36</v>
      </c>
    </row>
    <row r="143" spans="2:24" ht="75.75" customHeight="1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U143" s="22">
        <v>44</v>
      </c>
      <c r="V143" s="24" t="s">
        <v>36</v>
      </c>
      <c r="X143" s="24" t="s">
        <v>36</v>
      </c>
    </row>
    <row r="144" spans="2:24" ht="75.75" customHeight="1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U144" s="22">
        <v>45</v>
      </c>
      <c r="V144" s="24" t="s">
        <v>36</v>
      </c>
      <c r="X144" s="24" t="s">
        <v>36</v>
      </c>
    </row>
    <row r="145" spans="2:24" ht="75.75" customHeight="1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U145" s="22">
        <v>46</v>
      </c>
      <c r="V145" s="24" t="s">
        <v>36</v>
      </c>
      <c r="X145" s="24" t="s">
        <v>36</v>
      </c>
    </row>
    <row r="146" spans="2:24" ht="75.75" customHeight="1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U146" s="22">
        <v>47</v>
      </c>
      <c r="V146" s="24" t="s">
        <v>36</v>
      </c>
      <c r="X146" s="24" t="s">
        <v>36</v>
      </c>
    </row>
    <row r="147" spans="2:24" ht="75.75" customHeight="1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U147" s="22">
        <v>48</v>
      </c>
      <c r="V147" s="24" t="s">
        <v>36</v>
      </c>
      <c r="X147" s="24" t="s">
        <v>36</v>
      </c>
    </row>
    <row r="148" spans="2:24" ht="75.75" customHeight="1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U148" s="22">
        <v>49</v>
      </c>
      <c r="V148" s="24" t="s">
        <v>36</v>
      </c>
      <c r="X148" s="24" t="s">
        <v>36</v>
      </c>
    </row>
    <row r="149" spans="2:24" ht="75.7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U149" s="22">
        <v>50</v>
      </c>
      <c r="V149" s="24" t="s">
        <v>36</v>
      </c>
      <c r="X149" s="24" t="s">
        <v>36</v>
      </c>
    </row>
    <row r="150" spans="2:24" ht="75.7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V150" s="24"/>
      <c r="X150" s="24"/>
    </row>
    <row r="151" spans="2:16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2:16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2:16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2:16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2:16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2:16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2:16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2:16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2:16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2:16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2:16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2:16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2:16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2:16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2:16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2:16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2:16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2:16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2:16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2:16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2:16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2:16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2:16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2:16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2:16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2:16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2:16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2:16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2:16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2:16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2:16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2:16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2:16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2:16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6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2:16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2:16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2:16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2:16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2:16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16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2:16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2:16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2:16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2:16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2:16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2:16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2:16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2:16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2:16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2:16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2:16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2:16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2:16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2:16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2:16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2:16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2:16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2:16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2:16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2:16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2:16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2:16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2:16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2:16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2:16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2:16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2:16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2:16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2:16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2:16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2:16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2:16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2:16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2:16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2:16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2:16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2:16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2:16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2:16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2:16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5:16" ht="12.75">
      <c r="E232"/>
      <c r="F232"/>
      <c r="G232"/>
      <c r="H232"/>
      <c r="I232"/>
      <c r="J232"/>
      <c r="K232"/>
      <c r="L232"/>
      <c r="M232"/>
      <c r="N232"/>
      <c r="O232"/>
      <c r="P232" s="25"/>
    </row>
    <row r="233" spans="5:16" ht="12.75">
      <c r="E233"/>
      <c r="F233"/>
      <c r="G233"/>
      <c r="H233"/>
      <c r="I233"/>
      <c r="J233"/>
      <c r="K233"/>
      <c r="L233"/>
      <c r="M233"/>
      <c r="N233"/>
      <c r="O233"/>
      <c r="P233" s="25"/>
    </row>
    <row r="234" spans="5:16" ht="12.75">
      <c r="E234"/>
      <c r="F234"/>
      <c r="G234"/>
      <c r="H234"/>
      <c r="I234"/>
      <c r="J234"/>
      <c r="K234"/>
      <c r="L234"/>
      <c r="M234"/>
      <c r="N234"/>
      <c r="O234"/>
      <c r="P234" s="25"/>
    </row>
    <row r="235" spans="5:16" ht="12.75">
      <c r="E235"/>
      <c r="F235"/>
      <c r="G235"/>
      <c r="H235"/>
      <c r="I235"/>
      <c r="J235"/>
      <c r="K235"/>
      <c r="L235"/>
      <c r="M235"/>
      <c r="N235"/>
      <c r="O235"/>
      <c r="P235" s="25"/>
    </row>
    <row r="236" spans="5:16" ht="12.75">
      <c r="E236"/>
      <c r="F236"/>
      <c r="G236"/>
      <c r="H236"/>
      <c r="I236"/>
      <c r="J236"/>
      <c r="K236"/>
      <c r="L236"/>
      <c r="M236"/>
      <c r="N236"/>
      <c r="O236"/>
      <c r="P236" s="25"/>
    </row>
    <row r="237" spans="5:16" ht="12.75">
      <c r="E237"/>
      <c r="F237"/>
      <c r="G237"/>
      <c r="H237"/>
      <c r="I237"/>
      <c r="J237"/>
      <c r="K237"/>
      <c r="L237"/>
      <c r="M237"/>
      <c r="N237"/>
      <c r="O237"/>
      <c r="P237" s="25"/>
    </row>
    <row r="238" spans="5:16" ht="12.75">
      <c r="E238"/>
      <c r="F238"/>
      <c r="G238"/>
      <c r="H238"/>
      <c r="I238"/>
      <c r="J238"/>
      <c r="K238"/>
      <c r="L238"/>
      <c r="M238"/>
      <c r="N238"/>
      <c r="O238"/>
      <c r="P238" s="25"/>
    </row>
    <row r="239" spans="5:16" ht="12.75">
      <c r="E239"/>
      <c r="F239"/>
      <c r="G239"/>
      <c r="H239"/>
      <c r="I239"/>
      <c r="J239"/>
      <c r="K239"/>
      <c r="L239"/>
      <c r="M239"/>
      <c r="N239"/>
      <c r="O239"/>
      <c r="P239" s="25"/>
    </row>
    <row r="240" spans="5:16" ht="12.75">
      <c r="E240"/>
      <c r="F240"/>
      <c r="G240"/>
      <c r="H240"/>
      <c r="I240"/>
      <c r="J240"/>
      <c r="K240"/>
      <c r="L240"/>
      <c r="M240"/>
      <c r="N240"/>
      <c r="O240"/>
      <c r="P240" s="25"/>
    </row>
    <row r="241" spans="5:16" ht="12.75">
      <c r="E241"/>
      <c r="F241"/>
      <c r="G241"/>
      <c r="H241"/>
      <c r="I241"/>
      <c r="J241"/>
      <c r="K241"/>
      <c r="L241"/>
      <c r="M241"/>
      <c r="N241"/>
      <c r="O241"/>
      <c r="P241" s="25"/>
    </row>
    <row r="242" spans="5:16" ht="12.75">
      <c r="E242"/>
      <c r="F242"/>
      <c r="G242"/>
      <c r="H242"/>
      <c r="I242"/>
      <c r="J242"/>
      <c r="K242"/>
      <c r="L242"/>
      <c r="M242"/>
      <c r="N242"/>
      <c r="O242"/>
      <c r="P242" s="25"/>
    </row>
    <row r="243" spans="2:16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 s="25"/>
    </row>
    <row r="244" spans="2:16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 s="25"/>
    </row>
    <row r="245" spans="2:16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 s="25"/>
    </row>
    <row r="246" spans="2:16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 s="25"/>
    </row>
    <row r="247" spans="2:16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 s="25"/>
    </row>
    <row r="248" spans="2:16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 s="25"/>
    </row>
    <row r="249" spans="2:16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 s="25"/>
    </row>
    <row r="250" spans="2:16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 s="25"/>
    </row>
    <row r="251" spans="2:16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 s="25"/>
    </row>
    <row r="252" spans="2:16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 s="25"/>
    </row>
    <row r="253" spans="2:16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 s="25"/>
    </row>
    <row r="254" spans="2:16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 s="25"/>
    </row>
    <row r="255" spans="2:16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 s="25"/>
    </row>
    <row r="256" spans="2:16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 s="25"/>
    </row>
    <row r="257" spans="2:16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 s="25"/>
    </row>
    <row r="258" spans="2:16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 s="25"/>
    </row>
    <row r="259" spans="2:16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 s="25"/>
    </row>
    <row r="260" spans="2:16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 s="25"/>
    </row>
    <row r="261" spans="2:16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 s="25"/>
    </row>
    <row r="262" spans="2:16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 s="25"/>
    </row>
    <row r="263" spans="2:16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 s="25"/>
    </row>
    <row r="264" spans="2:16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 s="25"/>
    </row>
    <row r="265" spans="2:16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 s="25"/>
    </row>
    <row r="266" spans="2:16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 s="25"/>
    </row>
    <row r="267" spans="2:16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 s="25"/>
    </row>
    <row r="268" spans="2:16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 s="25"/>
    </row>
    <row r="269" spans="2:16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 s="25"/>
    </row>
    <row r="270" spans="2:16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 s="25"/>
    </row>
    <row r="271" spans="2:16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 s="25"/>
    </row>
    <row r="272" spans="2:16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 s="25"/>
    </row>
    <row r="273" spans="2:16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 s="25"/>
    </row>
    <row r="274" spans="2:16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 s="25"/>
    </row>
    <row r="275" spans="2:16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 s="25"/>
    </row>
    <row r="276" spans="2:16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 s="25"/>
    </row>
    <row r="277" spans="2:16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 s="25"/>
    </row>
    <row r="278" spans="2:16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 s="25"/>
    </row>
    <row r="279" spans="2:16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 s="25"/>
    </row>
    <row r="280" spans="2:16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 s="25"/>
    </row>
    <row r="281" spans="2:16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 s="25"/>
    </row>
    <row r="282" spans="2:16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 s="25"/>
    </row>
    <row r="283" spans="2:16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 s="25"/>
    </row>
    <row r="284" spans="2:16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 s="25"/>
    </row>
    <row r="285" spans="2:16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 s="25"/>
    </row>
    <row r="286" spans="2:16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 s="25"/>
    </row>
    <row r="287" spans="2:16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 s="25"/>
    </row>
    <row r="288" spans="2:16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 s="25"/>
    </row>
    <row r="289" spans="2:16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 s="25"/>
    </row>
    <row r="290" spans="2:16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 s="25"/>
    </row>
    <row r="291" spans="2:16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 s="25"/>
    </row>
    <row r="292" spans="2:16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 s="25"/>
    </row>
    <row r="293" spans="2:16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 s="25"/>
    </row>
    <row r="294" spans="2:16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 s="25"/>
    </row>
    <row r="295" spans="2:16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 s="25"/>
    </row>
    <row r="296" spans="2:16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 s="25"/>
    </row>
    <row r="297" spans="2:16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 s="25"/>
    </row>
    <row r="298" spans="2:16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 s="25"/>
    </row>
    <row r="299" spans="2:16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 s="25"/>
    </row>
    <row r="300" spans="2:16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 s="25"/>
    </row>
    <row r="301" spans="2:16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 s="25"/>
    </row>
    <row r="302" spans="2:16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 s="25"/>
    </row>
    <row r="303" spans="2:16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 s="25"/>
    </row>
    <row r="304" spans="2:16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 s="25"/>
    </row>
    <row r="305" spans="2:16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 s="25"/>
    </row>
    <row r="306" spans="2:16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 s="25"/>
    </row>
    <row r="307" spans="2:16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 s="25"/>
    </row>
    <row r="308" spans="2:16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 s="25"/>
    </row>
    <row r="309" spans="2:16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 s="25"/>
    </row>
    <row r="310" spans="2:16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 s="25"/>
    </row>
    <row r="311" spans="2:16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 s="25"/>
    </row>
    <row r="312" spans="2:16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 s="25"/>
    </row>
    <row r="313" spans="2:16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 s="25"/>
    </row>
    <row r="314" spans="2:16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 s="25"/>
    </row>
    <row r="315" spans="2:16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 s="25"/>
    </row>
    <row r="316" spans="2:16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 s="25"/>
    </row>
    <row r="317" spans="2:16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 s="25"/>
    </row>
    <row r="318" spans="2:16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 s="25"/>
    </row>
    <row r="319" spans="2:16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 s="25"/>
    </row>
    <row r="320" spans="2:16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 s="25"/>
    </row>
    <row r="321" spans="2:16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 s="25"/>
    </row>
    <row r="322" spans="2:16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 s="25"/>
    </row>
    <row r="323" spans="2:16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 s="25"/>
    </row>
    <row r="324" spans="2:16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 s="25"/>
    </row>
    <row r="325" spans="2:16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 s="25"/>
    </row>
    <row r="326" spans="2:16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 s="25"/>
    </row>
    <row r="327" spans="2:16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 s="25"/>
    </row>
    <row r="328" spans="6:16" ht="12.75">
      <c r="F328"/>
      <c r="G328"/>
      <c r="H328"/>
      <c r="I328"/>
      <c r="J328"/>
      <c r="K328"/>
      <c r="L328"/>
      <c r="M328"/>
      <c r="N328"/>
      <c r="O328"/>
      <c r="P328" s="25"/>
    </row>
    <row r="329" spans="6:16" ht="12.75">
      <c r="F329"/>
      <c r="G329"/>
      <c r="H329"/>
      <c r="I329"/>
      <c r="J329"/>
      <c r="K329"/>
      <c r="L329"/>
      <c r="M329"/>
      <c r="N329"/>
      <c r="O329"/>
      <c r="P329" s="25"/>
    </row>
    <row r="330" spans="6:16" ht="12.75">
      <c r="F330"/>
      <c r="G330"/>
      <c r="H330"/>
      <c r="I330"/>
      <c r="J330"/>
      <c r="K330"/>
      <c r="L330"/>
      <c r="M330"/>
      <c r="N330"/>
      <c r="O330"/>
      <c r="P330" s="25"/>
    </row>
    <row r="331" spans="6:16" ht="12.75">
      <c r="F331"/>
      <c r="G331"/>
      <c r="H331"/>
      <c r="I331"/>
      <c r="J331"/>
      <c r="K331"/>
      <c r="L331"/>
      <c r="M331"/>
      <c r="N331"/>
      <c r="O331"/>
      <c r="P331" s="25"/>
    </row>
    <row r="332" spans="6:16" ht="12.75">
      <c r="F332"/>
      <c r="G332"/>
      <c r="H332"/>
      <c r="I332"/>
      <c r="J332"/>
      <c r="K332"/>
      <c r="L332"/>
      <c r="M332"/>
      <c r="N332"/>
      <c r="O332"/>
      <c r="P332" s="25"/>
    </row>
    <row r="333" spans="6:16" ht="12.75">
      <c r="F333"/>
      <c r="G333"/>
      <c r="H333"/>
      <c r="I333"/>
      <c r="J333"/>
      <c r="K333"/>
      <c r="L333"/>
      <c r="M333"/>
      <c r="N333"/>
      <c r="O333"/>
      <c r="P333" s="25"/>
    </row>
    <row r="334" spans="6:16" ht="12.75">
      <c r="F334"/>
      <c r="G334"/>
      <c r="H334"/>
      <c r="I334"/>
      <c r="J334"/>
      <c r="K334"/>
      <c r="L334"/>
      <c r="M334"/>
      <c r="N334"/>
      <c r="O334"/>
      <c r="P334" s="25"/>
    </row>
    <row r="335" spans="6:16" ht="12.75">
      <c r="F335"/>
      <c r="G335"/>
      <c r="H335"/>
      <c r="I335"/>
      <c r="J335"/>
      <c r="K335"/>
      <c r="L335"/>
      <c r="M335"/>
      <c r="N335"/>
      <c r="O335"/>
      <c r="P335" s="25"/>
    </row>
    <row r="336" spans="6:16" ht="12.75">
      <c r="F336"/>
      <c r="G336"/>
      <c r="H336"/>
      <c r="I336"/>
      <c r="J336"/>
      <c r="K336"/>
      <c r="L336"/>
      <c r="M336"/>
      <c r="N336"/>
      <c r="O336"/>
      <c r="P336" s="25"/>
    </row>
    <row r="337" spans="6:16" ht="12.75">
      <c r="F337"/>
      <c r="G337"/>
      <c r="H337"/>
      <c r="I337"/>
      <c r="J337"/>
      <c r="K337"/>
      <c r="L337"/>
      <c r="M337"/>
      <c r="N337"/>
      <c r="O337"/>
      <c r="P337" s="25"/>
    </row>
    <row r="338" spans="6:16" ht="12.75">
      <c r="F338"/>
      <c r="G338"/>
      <c r="H338"/>
      <c r="I338"/>
      <c r="J338"/>
      <c r="K338"/>
      <c r="L338"/>
      <c r="M338"/>
      <c r="N338"/>
      <c r="O338"/>
      <c r="P338" s="25"/>
    </row>
    <row r="339" spans="6:16" ht="12.75">
      <c r="F339"/>
      <c r="G339"/>
      <c r="H339"/>
      <c r="I339"/>
      <c r="J339"/>
      <c r="K339"/>
      <c r="L339"/>
      <c r="M339"/>
      <c r="N339"/>
      <c r="O339"/>
      <c r="P339" s="25"/>
    </row>
    <row r="340" spans="6:16" ht="12.75">
      <c r="F340"/>
      <c r="G340"/>
      <c r="H340"/>
      <c r="I340"/>
      <c r="J340"/>
      <c r="K340"/>
      <c r="L340"/>
      <c r="M340"/>
      <c r="N340"/>
      <c r="O340"/>
      <c r="P340" s="25"/>
    </row>
    <row r="341" spans="6:16" ht="12.75">
      <c r="F341"/>
      <c r="G341"/>
      <c r="H341"/>
      <c r="I341"/>
      <c r="J341"/>
      <c r="K341"/>
      <c r="L341"/>
      <c r="M341"/>
      <c r="N341"/>
      <c r="O341"/>
      <c r="P341" s="25"/>
    </row>
    <row r="342" spans="6:16" ht="12.75">
      <c r="F342"/>
      <c r="G342"/>
      <c r="H342"/>
      <c r="I342"/>
      <c r="J342"/>
      <c r="K342"/>
      <c r="L342"/>
      <c r="M342"/>
      <c r="N342"/>
      <c r="O342"/>
      <c r="P342" s="25"/>
    </row>
    <row r="343" spans="6:16" ht="12.75">
      <c r="F343"/>
      <c r="G343"/>
      <c r="H343"/>
      <c r="I343"/>
      <c r="J343"/>
      <c r="K343"/>
      <c r="L343"/>
      <c r="M343"/>
      <c r="N343"/>
      <c r="O343"/>
      <c r="P343" s="25"/>
    </row>
    <row r="344" spans="6:16" ht="12.75">
      <c r="F344"/>
      <c r="G344"/>
      <c r="H344"/>
      <c r="I344"/>
      <c r="J344"/>
      <c r="K344"/>
      <c r="L344"/>
      <c r="M344"/>
      <c r="N344"/>
      <c r="O344"/>
      <c r="P344" s="25"/>
    </row>
    <row r="345" spans="6:16" ht="12.75">
      <c r="F345"/>
      <c r="G345"/>
      <c r="H345"/>
      <c r="I345"/>
      <c r="J345"/>
      <c r="K345"/>
      <c r="L345"/>
      <c r="M345"/>
      <c r="N345"/>
      <c r="O345"/>
      <c r="P345" s="25"/>
    </row>
    <row r="346" spans="6:16" ht="12.75">
      <c r="F346"/>
      <c r="G346"/>
      <c r="H346"/>
      <c r="I346"/>
      <c r="J346"/>
      <c r="K346"/>
      <c r="L346"/>
      <c r="M346"/>
      <c r="N346"/>
      <c r="O346"/>
      <c r="P346" s="25"/>
    </row>
    <row r="347" spans="6:16" ht="12.75">
      <c r="F347"/>
      <c r="G347"/>
      <c r="H347"/>
      <c r="I347"/>
      <c r="J347"/>
      <c r="K347"/>
      <c r="L347"/>
      <c r="M347"/>
      <c r="N347"/>
      <c r="O347"/>
      <c r="P347" s="25"/>
    </row>
    <row r="348" spans="6:16" ht="12.75">
      <c r="F348"/>
      <c r="G348"/>
      <c r="H348"/>
      <c r="I348"/>
      <c r="J348"/>
      <c r="K348"/>
      <c r="L348"/>
      <c r="M348"/>
      <c r="N348"/>
      <c r="O348"/>
      <c r="P348" s="25"/>
    </row>
    <row r="349" spans="6:16" ht="12.75">
      <c r="F349"/>
      <c r="G349"/>
      <c r="H349"/>
      <c r="I349"/>
      <c r="J349"/>
      <c r="K349"/>
      <c r="L349"/>
      <c r="M349"/>
      <c r="N349"/>
      <c r="O349"/>
      <c r="P349" s="25"/>
    </row>
    <row r="350" spans="6:16" ht="12.75">
      <c r="F350"/>
      <c r="G350"/>
      <c r="H350"/>
      <c r="I350"/>
      <c r="J350"/>
      <c r="K350"/>
      <c r="L350"/>
      <c r="M350"/>
      <c r="N350"/>
      <c r="O350"/>
      <c r="P350" s="25"/>
    </row>
    <row r="351" spans="6:16" ht="12.75">
      <c r="F351"/>
      <c r="G351"/>
      <c r="H351"/>
      <c r="I351"/>
      <c r="J351"/>
      <c r="K351"/>
      <c r="L351"/>
      <c r="M351"/>
      <c r="N351"/>
      <c r="O351"/>
      <c r="P351" s="25"/>
    </row>
    <row r="352" spans="6:16" ht="12.75">
      <c r="F352"/>
      <c r="G352"/>
      <c r="H352"/>
      <c r="I352"/>
      <c r="J352"/>
      <c r="K352"/>
      <c r="L352"/>
      <c r="M352"/>
      <c r="N352"/>
      <c r="O352"/>
      <c r="P352" s="25"/>
    </row>
    <row r="353" spans="6:16" ht="12.75">
      <c r="F353"/>
      <c r="G353"/>
      <c r="H353"/>
      <c r="I353"/>
      <c r="J353"/>
      <c r="K353"/>
      <c r="L353"/>
      <c r="M353"/>
      <c r="N353"/>
      <c r="O353"/>
      <c r="P353" s="25"/>
    </row>
    <row r="354" spans="6:16" ht="12.75">
      <c r="F354"/>
      <c r="G354"/>
      <c r="H354"/>
      <c r="I354"/>
      <c r="J354"/>
      <c r="K354"/>
      <c r="L354"/>
      <c r="M354"/>
      <c r="N354"/>
      <c r="O354"/>
      <c r="P354" s="25"/>
    </row>
    <row r="355" spans="6:16" ht="12.75">
      <c r="F355"/>
      <c r="G355"/>
      <c r="H355"/>
      <c r="I355"/>
      <c r="J355"/>
      <c r="K355"/>
      <c r="L355"/>
      <c r="M355"/>
      <c r="N355"/>
      <c r="O355"/>
      <c r="P355" s="25"/>
    </row>
    <row r="356" spans="6:16" ht="12.75">
      <c r="F356"/>
      <c r="G356"/>
      <c r="H356"/>
      <c r="I356"/>
      <c r="J356"/>
      <c r="K356"/>
      <c r="L356"/>
      <c r="M356"/>
      <c r="N356"/>
      <c r="O356"/>
      <c r="P356" s="25"/>
    </row>
    <row r="357" spans="6:16" ht="12.75">
      <c r="F357"/>
      <c r="G357"/>
      <c r="H357"/>
      <c r="I357"/>
      <c r="J357"/>
      <c r="K357"/>
      <c r="L357"/>
      <c r="M357"/>
      <c r="N357"/>
      <c r="O357"/>
      <c r="P357" s="25"/>
    </row>
    <row r="358" spans="6:16" ht="12.75">
      <c r="F358"/>
      <c r="G358"/>
      <c r="H358"/>
      <c r="I358"/>
      <c r="J358"/>
      <c r="K358"/>
      <c r="L358"/>
      <c r="M358"/>
      <c r="N358"/>
      <c r="O358"/>
      <c r="P358" s="25"/>
    </row>
    <row r="393" spans="6:16" ht="12.75">
      <c r="F393" s="1">
        <v>0</v>
      </c>
      <c r="G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26">
        <v>0</v>
      </c>
    </row>
  </sheetData>
  <sheetProtection/>
  <mergeCells count="2">
    <mergeCell ref="C3:H7"/>
    <mergeCell ref="K3:P7"/>
  </mergeCells>
  <conditionalFormatting sqref="O65:O68 O17:O20 AM61:AW61 O59:O62 O23:O26 O29:O32 O35:O38 O41:O44 O47:O50 O53:O56 AI59:AI62 AI11:AI14 AI17:AI20 AI23:AI26 AI29:AI32 AI35:AI38 AI41:AI44 AI47:AI50 AI53:AI56 O11:O14 AM13:AW13 AM19:AW19 AM25:AW25 AM31:AW31 AM37:AW37 AM43:AW43 AM49:AW49 AM55:AW55 O71:O74 F17:M20 F53:M56 F47:M50 F41:M44 F35:M38 F29:M32 F23:M26 F59:M62 F65:M68 F71:M74 F11:M11">
    <cfRule type="cellIs" priority="1" dxfId="14" operator="between" stopIfTrue="1">
      <formula>-0.000001</formula>
      <formula>0.0000001</formula>
    </cfRule>
  </conditionalFormatting>
  <conditionalFormatting sqref="C3:H7 K3:P7">
    <cfRule type="cellIs" priority="2" dxfId="15" operator="equal" stopIfTrue="1">
      <formula>0</formula>
    </cfRule>
  </conditionalFormatting>
  <printOptions/>
  <pageMargins left="0.75" right="0.75" top="1" bottom="1" header="0.5" footer="0.5"/>
  <pageSetup orientation="portrait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I393"/>
  <sheetViews>
    <sheetView zoomScale="150" zoomScaleNormal="150" workbookViewId="0" topLeftCell="A1">
      <selection activeCell="V102" sqref="V102"/>
    </sheetView>
  </sheetViews>
  <sheetFormatPr defaultColWidth="11.00390625" defaultRowHeight="12.75"/>
  <cols>
    <col min="1" max="1" width="13.00390625" style="0" customWidth="1"/>
    <col min="2" max="2" width="4.375" style="1" customWidth="1"/>
    <col min="3" max="3" width="2.625" style="1" customWidth="1"/>
    <col min="4" max="4" width="4.625" style="1" customWidth="1"/>
    <col min="5" max="5" width="1.75390625" style="1" customWidth="1"/>
    <col min="6" max="11" width="5.25390625" style="1" customWidth="1"/>
    <col min="12" max="12" width="5.375" style="1" customWidth="1"/>
    <col min="13" max="13" width="5.25390625" style="1" customWidth="1"/>
    <col min="14" max="14" width="2.75390625" style="1" customWidth="1"/>
    <col min="15" max="15" width="2.00390625" style="1" customWidth="1"/>
    <col min="16" max="16" width="9.00390625" style="26" customWidth="1"/>
    <col min="17" max="17" width="7.25390625" style="0" customWidth="1"/>
    <col min="18" max="18" width="9.375" style="0" customWidth="1"/>
    <col min="19" max="19" width="5.375" style="0" customWidth="1"/>
    <col min="20" max="20" width="17.125" style="0" customWidth="1"/>
    <col min="21" max="21" width="3.875" style="0" customWidth="1"/>
    <col min="22" max="22" width="26.25390625" style="0" customWidth="1"/>
    <col min="23" max="23" width="3.25390625" style="0" customWidth="1"/>
    <col min="24" max="24" width="29.375" style="0" customWidth="1"/>
    <col min="25" max="26" width="11.00390625" style="0" customWidth="1"/>
    <col min="27" max="27" width="4.25390625" style="1" customWidth="1"/>
    <col min="28" max="28" width="3.75390625" style="1" customWidth="1"/>
    <col min="29" max="29" width="4.75390625" style="0" customWidth="1"/>
    <col min="30" max="30" width="4.625" style="0" customWidth="1"/>
    <col min="31" max="31" width="3.75390625" style="0" customWidth="1"/>
    <col min="32" max="33" width="4.625" style="1" customWidth="1"/>
    <col min="34" max="34" width="4.625" style="0" customWidth="1"/>
    <col min="35" max="35" width="6.875" style="0" customWidth="1"/>
    <col min="36" max="36" width="5.875" style="1" customWidth="1"/>
    <col min="37" max="37" width="6.00390625" style="1" customWidth="1"/>
    <col min="38" max="38" width="4.625" style="0" customWidth="1"/>
    <col min="39" max="39" width="4.375" style="0" customWidth="1"/>
    <col min="40" max="40" width="4.75390625" style="0" customWidth="1"/>
    <col min="41" max="64" width="4.625" style="0" customWidth="1"/>
  </cols>
  <sheetData>
    <row r="2" spans="3:16" ht="12.75"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2.75" customHeight="1">
      <c r="A3" t="s">
        <v>30</v>
      </c>
      <c r="B3"/>
      <c r="C3" s="88" t="str">
        <f>VLOOKUP(A5,instructions10,2)</f>
        <v>If you look at the spreadsheet entitled "Degeneracy Ex."  you will see an example in which the simplex method "cycles."  </v>
      </c>
      <c r="D3" s="89"/>
      <c r="E3" s="89"/>
      <c r="F3" s="89"/>
      <c r="G3" s="89"/>
      <c r="H3" s="89"/>
      <c r="I3" s="2"/>
      <c r="J3" s="2"/>
      <c r="K3" s="88" t="str">
        <f>VLOOKUP(A5,instructions10,4)</f>
        <v>That is, there is a sequence of degenerate pivots so that after the sequence of pivots, the ending basis is the same as the starting basis.</v>
      </c>
      <c r="L3" s="89"/>
      <c r="M3" s="89"/>
      <c r="N3" s="89"/>
      <c r="O3" s="89"/>
      <c r="P3" s="89"/>
    </row>
    <row r="4" spans="1:18" ht="18">
      <c r="A4" s="3"/>
      <c r="C4" s="89"/>
      <c r="D4" s="89"/>
      <c r="E4" s="89"/>
      <c r="F4" s="89"/>
      <c r="G4" s="89"/>
      <c r="H4" s="89"/>
      <c r="I4" s="2"/>
      <c r="J4" s="2"/>
      <c r="K4" s="89"/>
      <c r="L4" s="89"/>
      <c r="M4" s="89"/>
      <c r="N4" s="89"/>
      <c r="O4" s="89"/>
      <c r="P4" s="89"/>
      <c r="R4" s="27"/>
    </row>
    <row r="5" spans="1:27" ht="18.75" thickBot="1">
      <c r="A5" s="3">
        <v>2</v>
      </c>
      <c r="B5"/>
      <c r="C5" s="89"/>
      <c r="D5" s="89"/>
      <c r="E5" s="89"/>
      <c r="F5" s="89"/>
      <c r="G5" s="89"/>
      <c r="H5" s="89"/>
      <c r="I5" s="2"/>
      <c r="J5" s="2"/>
      <c r="K5" s="89"/>
      <c r="L5" s="89"/>
      <c r="M5" s="89"/>
      <c r="N5" s="89"/>
      <c r="O5" s="89"/>
      <c r="P5" s="89"/>
      <c r="AA5" s="1" t="s">
        <v>27</v>
      </c>
    </row>
    <row r="6" spans="2:28" ht="13.5" thickTop="1">
      <c r="B6"/>
      <c r="C6" s="89"/>
      <c r="D6" s="89"/>
      <c r="E6" s="89"/>
      <c r="F6" s="89"/>
      <c r="G6" s="89"/>
      <c r="H6" s="89"/>
      <c r="I6" s="2"/>
      <c r="J6" s="2"/>
      <c r="K6" s="89"/>
      <c r="L6" s="89"/>
      <c r="M6" s="89"/>
      <c r="N6" s="89"/>
      <c r="O6" s="89"/>
      <c r="P6" s="89"/>
      <c r="AA6" s="4" t="s">
        <v>32</v>
      </c>
      <c r="AB6" s="5">
        <v>2</v>
      </c>
    </row>
    <row r="7" spans="2:28" ht="12.75">
      <c r="B7"/>
      <c r="C7" s="89"/>
      <c r="D7" s="89"/>
      <c r="E7" s="89"/>
      <c r="F7" s="89"/>
      <c r="G7" s="89"/>
      <c r="H7" s="89"/>
      <c r="I7" s="2"/>
      <c r="J7" s="2"/>
      <c r="K7" s="89"/>
      <c r="L7" s="89"/>
      <c r="M7" s="89"/>
      <c r="N7" s="89"/>
      <c r="O7" s="89"/>
      <c r="P7" s="89"/>
      <c r="AA7" s="6" t="s">
        <v>33</v>
      </c>
      <c r="AB7" s="7">
        <v>3</v>
      </c>
    </row>
    <row r="8" spans="2:28" ht="12.75">
      <c r="B8"/>
      <c r="C8"/>
      <c r="D8"/>
      <c r="E8"/>
      <c r="F8"/>
      <c r="G8" s="29"/>
      <c r="H8" s="29"/>
      <c r="I8" s="29"/>
      <c r="J8" s="29"/>
      <c r="K8"/>
      <c r="L8"/>
      <c r="M8"/>
      <c r="N8"/>
      <c r="O8"/>
      <c r="P8"/>
      <c r="AA8" s="6" t="s">
        <v>64</v>
      </c>
      <c r="AB8" s="7">
        <v>4</v>
      </c>
    </row>
    <row r="9" spans="2:28" ht="12.75">
      <c r="B9"/>
      <c r="C9"/>
      <c r="D9"/>
      <c r="E9"/>
      <c r="F9" s="29"/>
      <c r="G9" s="29"/>
      <c r="H9" s="29"/>
      <c r="I9" s="29"/>
      <c r="J9" s="29"/>
      <c r="N9" s="8"/>
      <c r="P9" s="33">
        <v>0</v>
      </c>
      <c r="Q9" s="1"/>
      <c r="AA9" s="6" t="s">
        <v>65</v>
      </c>
      <c r="AB9" s="7">
        <v>5</v>
      </c>
    </row>
    <row r="10" spans="2:28" ht="14.25">
      <c r="B10"/>
      <c r="C10"/>
      <c r="D10" s="9" t="s">
        <v>36</v>
      </c>
      <c r="E10"/>
      <c r="F10" s="10" t="s">
        <v>37</v>
      </c>
      <c r="G10" s="1" t="s">
        <v>66</v>
      </c>
      <c r="H10" s="1" t="s">
        <v>50</v>
      </c>
      <c r="I10" s="1" t="s">
        <v>51</v>
      </c>
      <c r="J10" s="1" t="s">
        <v>52</v>
      </c>
      <c r="K10" s="1" t="s">
        <v>53</v>
      </c>
      <c r="L10" s="1" t="s">
        <v>54</v>
      </c>
      <c r="M10" s="1" t="s">
        <v>55</v>
      </c>
      <c r="N10" s="8" t="s">
        <v>56</v>
      </c>
      <c r="P10" s="1" t="s">
        <v>57</v>
      </c>
      <c r="Q10" s="1"/>
      <c r="AA10" s="6" t="s">
        <v>58</v>
      </c>
      <c r="AB10" s="7">
        <v>6</v>
      </c>
    </row>
    <row r="11" spans="2:61" ht="15">
      <c r="B11" t="s">
        <v>67</v>
      </c>
      <c r="C11"/>
      <c r="D11" t="s">
        <v>67</v>
      </c>
      <c r="E11"/>
      <c r="F11" s="11">
        <v>1</v>
      </c>
      <c r="G11" s="11">
        <v>-20</v>
      </c>
      <c r="H11" s="11">
        <v>0.75</v>
      </c>
      <c r="I11" s="11">
        <v>-6</v>
      </c>
      <c r="J11" s="11">
        <v>0.5</v>
      </c>
      <c r="K11" s="28">
        <v>0</v>
      </c>
      <c r="L11" s="28">
        <v>0</v>
      </c>
      <c r="M11" s="28">
        <v>0</v>
      </c>
      <c r="N11" s="13"/>
      <c r="O11" s="14"/>
      <c r="P11" s="11">
        <v>-3</v>
      </c>
      <c r="Q11" s="1"/>
      <c r="AA11" s="6" t="s">
        <v>60</v>
      </c>
      <c r="AB11" s="7">
        <v>7</v>
      </c>
      <c r="AF11" s="15" t="e">
        <f>MOD(AF13,6)</f>
        <v>#VALUE!</v>
      </c>
      <c r="AG11" s="1">
        <f aca="true" t="shared" si="0" ref="AG11:AG42">ROW(AE11)-10</f>
        <v>1</v>
      </c>
      <c r="AI11" s="11" t="e">
        <f>INDEX(matrix7,AG11,AD13)</f>
        <v>#VALUE!</v>
      </c>
      <c r="AJ11" s="1">
        <f>IF(AG11=AF13,1,0)</f>
        <v>0</v>
      </c>
      <c r="AK11" s="1">
        <f>IF(AJ11=1,1/AI11,0)</f>
        <v>0</v>
      </c>
      <c r="AY11" t="e">
        <f aca="true" t="shared" si="1" ref="AY11:BI11">IF($AJ11=1,AM13,F11-$AI11*AM13)</f>
        <v>#VALUE!</v>
      </c>
      <c r="AZ11" t="e">
        <f t="shared" si="1"/>
        <v>#VALUE!</v>
      </c>
      <c r="BA11" t="e">
        <f t="shared" si="1"/>
        <v>#VALUE!</v>
      </c>
      <c r="BB11" t="e">
        <f t="shared" si="1"/>
        <v>#VALUE!</v>
      </c>
      <c r="BC11" t="e">
        <f t="shared" si="1"/>
        <v>#VALUE!</v>
      </c>
      <c r="BD11" t="e">
        <f t="shared" si="1"/>
        <v>#VALUE!</v>
      </c>
      <c r="BE11" t="e">
        <f t="shared" si="1"/>
        <v>#VALUE!</v>
      </c>
      <c r="BF11" t="e">
        <f t="shared" si="1"/>
        <v>#VALUE!</v>
      </c>
      <c r="BG11" t="e">
        <f t="shared" si="1"/>
        <v>#VALUE!</v>
      </c>
      <c r="BH11" t="e">
        <f t="shared" si="1"/>
        <v>#VALUE!</v>
      </c>
      <c r="BI11" t="e">
        <f t="shared" si="1"/>
        <v>#VALUE!</v>
      </c>
    </row>
    <row r="12" spans="2:61" ht="13.5" thickBot="1">
      <c r="B12" t="s">
        <v>61</v>
      </c>
      <c r="C12"/>
      <c r="D12" t="s">
        <v>62</v>
      </c>
      <c r="E12"/>
      <c r="F12" s="16">
        <v>0</v>
      </c>
      <c r="G12" s="16">
        <v>-8</v>
      </c>
      <c r="H12" s="16">
        <v>0.25</v>
      </c>
      <c r="I12" s="16">
        <v>9</v>
      </c>
      <c r="J12" s="16">
        <v>-1</v>
      </c>
      <c r="K12" s="16">
        <v>1</v>
      </c>
      <c r="L12" s="16">
        <v>0</v>
      </c>
      <c r="M12" s="16">
        <v>0</v>
      </c>
      <c r="N12" s="13"/>
      <c r="O12" s="14"/>
      <c r="P12" s="16">
        <v>0</v>
      </c>
      <c r="Q12" s="44"/>
      <c r="R12" s="45"/>
      <c r="AA12" s="6" t="s">
        <v>63</v>
      </c>
      <c r="AB12" s="7">
        <v>8</v>
      </c>
      <c r="AG12" s="1">
        <f t="shared" si="0"/>
        <v>2</v>
      </c>
      <c r="AI12" s="16" t="e">
        <f>INDEX(matrix7,AG12,AD13)</f>
        <v>#VALUE!</v>
      </c>
      <c r="AJ12" s="1">
        <f>IF(AG12=AF13,1,0)</f>
        <v>0</v>
      </c>
      <c r="AK12" s="1">
        <f>IF(AJ12=1,1/AI12,0)</f>
        <v>0</v>
      </c>
      <c r="AY12" t="e">
        <f aca="true" t="shared" si="2" ref="AY12:BI12">IF($AJ12=1,AM13,F12-$AI12*AM13)</f>
        <v>#VALUE!</v>
      </c>
      <c r="AZ12" t="e">
        <f t="shared" si="2"/>
        <v>#VALUE!</v>
      </c>
      <c r="BA12" t="e">
        <f t="shared" si="2"/>
        <v>#VALUE!</v>
      </c>
      <c r="BB12" t="e">
        <f t="shared" si="2"/>
        <v>#VALUE!</v>
      </c>
      <c r="BC12" t="e">
        <f t="shared" si="2"/>
        <v>#VALUE!</v>
      </c>
      <c r="BD12" t="e">
        <f t="shared" si="2"/>
        <v>#VALUE!</v>
      </c>
      <c r="BE12" t="e">
        <f t="shared" si="2"/>
        <v>#VALUE!</v>
      </c>
      <c r="BF12" t="e">
        <f t="shared" si="2"/>
        <v>#VALUE!</v>
      </c>
      <c r="BG12" t="e">
        <f t="shared" si="2"/>
        <v>#VALUE!</v>
      </c>
      <c r="BH12" t="e">
        <f t="shared" si="2"/>
        <v>#VALUE!</v>
      </c>
      <c r="BI12" t="e">
        <f t="shared" si="2"/>
        <v>#VALUE!</v>
      </c>
    </row>
    <row r="13" spans="2:61" ht="13.5" thickBot="1">
      <c r="B13" s="38"/>
      <c r="D13" s="17"/>
      <c r="E13"/>
      <c r="F13" s="16">
        <v>0</v>
      </c>
      <c r="G13" s="16">
        <v>-12</v>
      </c>
      <c r="H13" s="16">
        <v>0.5</v>
      </c>
      <c r="I13" s="16">
        <v>3</v>
      </c>
      <c r="J13" s="16">
        <v>-0.5</v>
      </c>
      <c r="K13" s="16">
        <v>0</v>
      </c>
      <c r="L13" s="16">
        <v>1</v>
      </c>
      <c r="M13" s="16">
        <v>0</v>
      </c>
      <c r="N13" s="13"/>
      <c r="O13" s="14"/>
      <c r="P13" s="16">
        <v>0</v>
      </c>
      <c r="Q13" s="44"/>
      <c r="R13" s="45"/>
      <c r="AA13" s="6" t="s">
        <v>68</v>
      </c>
      <c r="AB13" s="7">
        <v>9</v>
      </c>
      <c r="AD13" s="17">
        <f>VLOOKUP(B13,alpha,2)</f>
        <v>0</v>
      </c>
      <c r="AE13" s="1"/>
      <c r="AF13" s="17" t="str">
        <f>IF(D13&gt;0,D13-10," ")</f>
        <v> </v>
      </c>
      <c r="AG13" s="1">
        <f t="shared" si="0"/>
        <v>3</v>
      </c>
      <c r="AI13" s="16" t="e">
        <f>INDEX(matrix7,AG13,AD13)</f>
        <v>#VALUE!</v>
      </c>
      <c r="AJ13" s="1">
        <f>IF(AG13=AF13,1,0)</f>
        <v>0</v>
      </c>
      <c r="AK13" s="1">
        <f>IF(AJ13=1,1/AI13,0)</f>
        <v>0</v>
      </c>
      <c r="AM13" s="16">
        <f aca="true" t="shared" si="3" ref="AM13:AW13">SUMPRODUCT($AK11:$AK14,F11:F14)</f>
        <v>0</v>
      </c>
      <c r="AN13" s="16">
        <f t="shared" si="3"/>
        <v>0</v>
      </c>
      <c r="AO13" s="16">
        <f t="shared" si="3"/>
        <v>0</v>
      </c>
      <c r="AP13" s="16">
        <f t="shared" si="3"/>
        <v>0</v>
      </c>
      <c r="AQ13" s="16">
        <f t="shared" si="3"/>
        <v>0</v>
      </c>
      <c r="AR13" s="16">
        <f t="shared" si="3"/>
        <v>0</v>
      </c>
      <c r="AS13" s="16">
        <f t="shared" si="3"/>
        <v>0</v>
      </c>
      <c r="AT13" s="16">
        <f t="shared" si="3"/>
        <v>0</v>
      </c>
      <c r="AU13" s="16">
        <f t="shared" si="3"/>
        <v>0</v>
      </c>
      <c r="AV13" s="16">
        <f t="shared" si="3"/>
        <v>0</v>
      </c>
      <c r="AW13" s="16">
        <f t="shared" si="3"/>
        <v>0</v>
      </c>
      <c r="AY13" t="e">
        <f aca="true" t="shared" si="4" ref="AY13:BI13">IF($AJ13=1,AM13,F13-$AI13*AM13)</f>
        <v>#VALUE!</v>
      </c>
      <c r="AZ13" t="e">
        <f t="shared" si="4"/>
        <v>#VALUE!</v>
      </c>
      <c r="BA13" t="e">
        <f t="shared" si="4"/>
        <v>#VALUE!</v>
      </c>
      <c r="BB13" t="e">
        <f t="shared" si="4"/>
        <v>#VALUE!</v>
      </c>
      <c r="BC13" t="e">
        <f t="shared" si="4"/>
        <v>#VALUE!</v>
      </c>
      <c r="BD13" t="e">
        <f t="shared" si="4"/>
        <v>#VALUE!</v>
      </c>
      <c r="BE13" t="e">
        <f t="shared" si="4"/>
        <v>#VALUE!</v>
      </c>
      <c r="BF13" t="e">
        <f t="shared" si="4"/>
        <v>#VALUE!</v>
      </c>
      <c r="BG13" t="e">
        <f t="shared" si="4"/>
        <v>#VALUE!</v>
      </c>
      <c r="BH13" t="e">
        <f t="shared" si="4"/>
        <v>#VALUE!</v>
      </c>
      <c r="BI13" t="e">
        <f t="shared" si="4"/>
        <v>#VALUE!</v>
      </c>
    </row>
    <row r="14" spans="2:61" ht="12.75">
      <c r="B14"/>
      <c r="C14"/>
      <c r="D14"/>
      <c r="E14"/>
      <c r="F14" s="16">
        <v>0</v>
      </c>
      <c r="G14" s="16">
        <v>0</v>
      </c>
      <c r="H14" s="16">
        <v>0</v>
      </c>
      <c r="I14" s="16">
        <v>0</v>
      </c>
      <c r="J14" s="16">
        <v>1</v>
      </c>
      <c r="K14" s="16">
        <v>0</v>
      </c>
      <c r="L14" s="16">
        <v>0</v>
      </c>
      <c r="M14" s="16">
        <v>1</v>
      </c>
      <c r="N14" s="13"/>
      <c r="O14" s="14"/>
      <c r="P14" s="16">
        <v>2</v>
      </c>
      <c r="Q14" s="44"/>
      <c r="R14" s="45"/>
      <c r="AA14" s="6">
        <v>0</v>
      </c>
      <c r="AB14" s="7">
        <v>0</v>
      </c>
      <c r="AG14" s="1">
        <f t="shared" si="0"/>
        <v>4</v>
      </c>
      <c r="AI14" s="16" t="e">
        <f>INDEX(matrix7,AG14,AD13)</f>
        <v>#VALUE!</v>
      </c>
      <c r="AJ14" s="1">
        <f>IF(AG14=AF13,1,0)</f>
        <v>0</v>
      </c>
      <c r="AK14" s="1">
        <f>IF(AJ14=1,1/AI14,0)</f>
        <v>0</v>
      </c>
      <c r="AY14" t="e">
        <f aca="true" t="shared" si="5" ref="AY14:BI14">IF($AJ14=1,AM13,F14-$AI14*AM13)</f>
        <v>#VALUE!</v>
      </c>
      <c r="AZ14" t="e">
        <f t="shared" si="5"/>
        <v>#VALUE!</v>
      </c>
      <c r="BA14" t="e">
        <f t="shared" si="5"/>
        <v>#VALUE!</v>
      </c>
      <c r="BB14" t="e">
        <f t="shared" si="5"/>
        <v>#VALUE!</v>
      </c>
      <c r="BC14" t="e">
        <f t="shared" si="5"/>
        <v>#VALUE!</v>
      </c>
      <c r="BD14" t="e">
        <f t="shared" si="5"/>
        <v>#VALUE!</v>
      </c>
      <c r="BE14" t="e">
        <f t="shared" si="5"/>
        <v>#VALUE!</v>
      </c>
      <c r="BF14" t="e">
        <f t="shared" si="5"/>
        <v>#VALUE!</v>
      </c>
      <c r="BG14" t="e">
        <f t="shared" si="5"/>
        <v>#VALUE!</v>
      </c>
      <c r="BH14" t="e">
        <f t="shared" si="5"/>
        <v>#VALUE!</v>
      </c>
      <c r="BI14" t="e">
        <f t="shared" si="5"/>
        <v>#VALUE!</v>
      </c>
    </row>
    <row r="15" spans="2:33" ht="13.5" thickBot="1">
      <c r="B15"/>
      <c r="C15"/>
      <c r="D15"/>
      <c r="E15"/>
      <c r="N15" s="8"/>
      <c r="P15" s="1"/>
      <c r="Q15" s="1"/>
      <c r="AA15" s="18" t="s">
        <v>69</v>
      </c>
      <c r="AB15" s="19">
        <v>11</v>
      </c>
      <c r="AG15" s="1">
        <f t="shared" si="0"/>
        <v>5</v>
      </c>
    </row>
    <row r="16" spans="2:33" ht="12.75">
      <c r="B16"/>
      <c r="C16"/>
      <c r="D16"/>
      <c r="E16"/>
      <c r="N16" s="8"/>
      <c r="P16" s="1"/>
      <c r="Q16" s="1"/>
      <c r="AG16" s="1">
        <f t="shared" si="0"/>
        <v>6</v>
      </c>
    </row>
    <row r="17" spans="2:61" ht="15.75">
      <c r="B17"/>
      <c r="C17"/>
      <c r="D17"/>
      <c r="E17"/>
      <c r="F17" s="11" t="str">
        <f aca="true" t="shared" si="6" ref="F17:M17">IF($D13&gt;0,AY11," ")</f>
        <v> </v>
      </c>
      <c r="G17" s="11" t="str">
        <f t="shared" si="6"/>
        <v> </v>
      </c>
      <c r="H17" s="11" t="str">
        <f t="shared" si="6"/>
        <v> </v>
      </c>
      <c r="I17" s="11" t="str">
        <f t="shared" si="6"/>
        <v> </v>
      </c>
      <c r="J17" s="11" t="str">
        <f t="shared" si="6"/>
        <v> </v>
      </c>
      <c r="K17" s="11" t="str">
        <f t="shared" si="6"/>
        <v> </v>
      </c>
      <c r="L17" s="11" t="str">
        <f t="shared" si="6"/>
        <v> </v>
      </c>
      <c r="M17" s="12" t="str">
        <f t="shared" si="6"/>
        <v> </v>
      </c>
      <c r="N17" s="13"/>
      <c r="O17" s="14"/>
      <c r="P17" s="11" t="str">
        <f>IF($D13&gt;0,BI11," ")</f>
        <v> </v>
      </c>
      <c r="Q17" s="1"/>
      <c r="AF17" s="15" t="e">
        <f>MOD(AF19,6)</f>
        <v>#VALUE!</v>
      </c>
      <c r="AG17" s="1">
        <f t="shared" si="0"/>
        <v>7</v>
      </c>
      <c r="AI17" s="11" t="e">
        <f>INDEX(matrix7,AG17,AD19)</f>
        <v>#VALUE!</v>
      </c>
      <c r="AJ17" s="1">
        <f>IF(AG17=AF19,1,0)</f>
        <v>0</v>
      </c>
      <c r="AK17" s="1">
        <f>IF(AJ17=1,1/AI17,0)</f>
        <v>0</v>
      </c>
      <c r="AY17" t="e">
        <f aca="true" t="shared" si="7" ref="AY17:BI17">IF($AJ17=1,AM19,F17-$AI17*AM19)</f>
        <v>#VALUE!</v>
      </c>
      <c r="AZ17" t="e">
        <f t="shared" si="7"/>
        <v>#VALUE!</v>
      </c>
      <c r="BA17" t="e">
        <f t="shared" si="7"/>
        <v>#VALUE!</v>
      </c>
      <c r="BB17" t="e">
        <f t="shared" si="7"/>
        <v>#VALUE!</v>
      </c>
      <c r="BC17" t="e">
        <f t="shared" si="7"/>
        <v>#VALUE!</v>
      </c>
      <c r="BD17" t="e">
        <f t="shared" si="7"/>
        <v>#VALUE!</v>
      </c>
      <c r="BE17" t="e">
        <f t="shared" si="7"/>
        <v>#VALUE!</v>
      </c>
      <c r="BF17" t="e">
        <f t="shared" si="7"/>
        <v>#VALUE!</v>
      </c>
      <c r="BG17" t="e">
        <f t="shared" si="7"/>
        <v>#VALUE!</v>
      </c>
      <c r="BH17" t="e">
        <f t="shared" si="7"/>
        <v>#VALUE!</v>
      </c>
      <c r="BI17" t="e">
        <f t="shared" si="7"/>
        <v>#VALUE!</v>
      </c>
    </row>
    <row r="18" spans="2:61" ht="13.5" thickBot="1">
      <c r="B18"/>
      <c r="C18"/>
      <c r="D18"/>
      <c r="E18"/>
      <c r="F18" s="16" t="str">
        <f aca="true" t="shared" si="8" ref="F18:M18">IF($D13&gt;0,AY12," ")</f>
        <v> </v>
      </c>
      <c r="G18" s="16" t="str">
        <f t="shared" si="8"/>
        <v> </v>
      </c>
      <c r="H18" s="16" t="str">
        <f t="shared" si="8"/>
        <v> </v>
      </c>
      <c r="I18" s="16" t="str">
        <f t="shared" si="8"/>
        <v> </v>
      </c>
      <c r="J18" s="16" t="str">
        <f t="shared" si="8"/>
        <v> </v>
      </c>
      <c r="K18" s="16" t="str">
        <f t="shared" si="8"/>
        <v> </v>
      </c>
      <c r="L18" s="16" t="str">
        <f t="shared" si="8"/>
        <v> </v>
      </c>
      <c r="M18" s="20" t="str">
        <f t="shared" si="8"/>
        <v> </v>
      </c>
      <c r="N18" s="13"/>
      <c r="O18" s="14"/>
      <c r="P18" s="16" t="str">
        <f>IF($D13&gt;0,BI12," ")</f>
        <v> </v>
      </c>
      <c r="Q18" s="1"/>
      <c r="AG18" s="1">
        <f t="shared" si="0"/>
        <v>8</v>
      </c>
      <c r="AI18" s="16" t="e">
        <f>INDEX(matrix7,AG18,AD19)</f>
        <v>#VALUE!</v>
      </c>
      <c r="AJ18" s="1">
        <f>IF(AG18=AF19,1,0)</f>
        <v>0</v>
      </c>
      <c r="AK18" s="1">
        <f>IF(AJ18=1,1/AI18,0)</f>
        <v>0</v>
      </c>
      <c r="AY18" t="e">
        <f aca="true" t="shared" si="9" ref="AY18:BI18">IF($AJ18=1,AM19,F18-$AI18*AM19)</f>
        <v>#VALUE!</v>
      </c>
      <c r="AZ18" t="e">
        <f t="shared" si="9"/>
        <v>#VALUE!</v>
      </c>
      <c r="BA18" t="e">
        <f t="shared" si="9"/>
        <v>#VALUE!</v>
      </c>
      <c r="BB18" t="e">
        <f t="shared" si="9"/>
        <v>#VALUE!</v>
      </c>
      <c r="BC18" t="e">
        <f t="shared" si="9"/>
        <v>#VALUE!</v>
      </c>
      <c r="BD18" t="e">
        <f t="shared" si="9"/>
        <v>#VALUE!</v>
      </c>
      <c r="BE18" t="e">
        <f t="shared" si="9"/>
        <v>#VALUE!</v>
      </c>
      <c r="BF18" t="e">
        <f t="shared" si="9"/>
        <v>#VALUE!</v>
      </c>
      <c r="BG18" t="e">
        <f t="shared" si="9"/>
        <v>#VALUE!</v>
      </c>
      <c r="BH18" t="e">
        <f t="shared" si="9"/>
        <v>#VALUE!</v>
      </c>
      <c r="BI18" t="e">
        <f t="shared" si="9"/>
        <v>#VALUE!</v>
      </c>
    </row>
    <row r="19" spans="2:61" ht="13.5" thickBot="1">
      <c r="B19" s="38"/>
      <c r="D19" s="17"/>
      <c r="E19"/>
      <c r="F19" s="16" t="str">
        <f aca="true" t="shared" si="10" ref="F19:M19">IF($D13&gt;0,AY13," ")</f>
        <v> </v>
      </c>
      <c r="G19" s="16" t="str">
        <f t="shared" si="10"/>
        <v> </v>
      </c>
      <c r="H19" s="16" t="str">
        <f t="shared" si="10"/>
        <v> </v>
      </c>
      <c r="I19" s="16" t="str">
        <f t="shared" si="10"/>
        <v> </v>
      </c>
      <c r="J19" s="16" t="str">
        <f t="shared" si="10"/>
        <v> </v>
      </c>
      <c r="K19" s="16" t="str">
        <f t="shared" si="10"/>
        <v> </v>
      </c>
      <c r="L19" s="16" t="str">
        <f t="shared" si="10"/>
        <v> </v>
      </c>
      <c r="M19" s="20" t="str">
        <f t="shared" si="10"/>
        <v> </v>
      </c>
      <c r="N19" s="13"/>
      <c r="O19" s="14"/>
      <c r="P19" s="16" t="str">
        <f>IF($D13&gt;0,BI13," ")</f>
        <v> </v>
      </c>
      <c r="Q19" s="1"/>
      <c r="AD19" s="17">
        <f>VLOOKUP(B19,alpha,2)</f>
        <v>0</v>
      </c>
      <c r="AE19" s="1"/>
      <c r="AF19" s="17" t="str">
        <f>IF(D19&gt;0,D19-10," ")</f>
        <v> </v>
      </c>
      <c r="AG19" s="1">
        <f t="shared" si="0"/>
        <v>9</v>
      </c>
      <c r="AI19" s="16" t="e">
        <f>INDEX(matrix7,AG19,AD19)</f>
        <v>#VALUE!</v>
      </c>
      <c r="AJ19" s="1">
        <f>IF(AG19=AF19,1,0)</f>
        <v>0</v>
      </c>
      <c r="AK19" s="1">
        <f>IF(AJ19=1,1/AI19,0)</f>
        <v>0</v>
      </c>
      <c r="AM19" s="16">
        <f aca="true" t="shared" si="11" ref="AM19:AW19">SUMPRODUCT($AK17:$AK20,F17:F20)</f>
        <v>0</v>
      </c>
      <c r="AN19" s="16">
        <f t="shared" si="11"/>
        <v>0</v>
      </c>
      <c r="AO19" s="16">
        <f t="shared" si="11"/>
        <v>0</v>
      </c>
      <c r="AP19" s="16">
        <f t="shared" si="11"/>
        <v>0</v>
      </c>
      <c r="AQ19" s="16">
        <f t="shared" si="11"/>
        <v>0</v>
      </c>
      <c r="AR19" s="16">
        <f t="shared" si="11"/>
        <v>0</v>
      </c>
      <c r="AS19" s="16">
        <f t="shared" si="11"/>
        <v>0</v>
      </c>
      <c r="AT19" s="16">
        <f t="shared" si="11"/>
        <v>0</v>
      </c>
      <c r="AU19" s="16">
        <f t="shared" si="11"/>
        <v>0</v>
      </c>
      <c r="AV19" s="16">
        <f t="shared" si="11"/>
        <v>0</v>
      </c>
      <c r="AW19" s="16">
        <f t="shared" si="11"/>
        <v>0</v>
      </c>
      <c r="AY19" t="e">
        <f aca="true" t="shared" si="12" ref="AY19:BI19">IF($AJ19=1,AM19,F19-$AI19*AM19)</f>
        <v>#VALUE!</v>
      </c>
      <c r="AZ19" t="e">
        <f t="shared" si="12"/>
        <v>#VALUE!</v>
      </c>
      <c r="BA19" t="e">
        <f t="shared" si="12"/>
        <v>#VALUE!</v>
      </c>
      <c r="BB19" t="e">
        <f t="shared" si="12"/>
        <v>#VALUE!</v>
      </c>
      <c r="BC19" t="e">
        <f t="shared" si="12"/>
        <v>#VALUE!</v>
      </c>
      <c r="BD19" t="e">
        <f t="shared" si="12"/>
        <v>#VALUE!</v>
      </c>
      <c r="BE19" t="e">
        <f t="shared" si="12"/>
        <v>#VALUE!</v>
      </c>
      <c r="BF19" t="e">
        <f t="shared" si="12"/>
        <v>#VALUE!</v>
      </c>
      <c r="BG19" t="e">
        <f t="shared" si="12"/>
        <v>#VALUE!</v>
      </c>
      <c r="BH19" t="e">
        <f t="shared" si="12"/>
        <v>#VALUE!</v>
      </c>
      <c r="BI19" t="e">
        <f t="shared" si="12"/>
        <v>#VALUE!</v>
      </c>
    </row>
    <row r="20" spans="2:61" ht="12.75">
      <c r="B20"/>
      <c r="C20"/>
      <c r="D20"/>
      <c r="E20"/>
      <c r="F20" s="16" t="str">
        <f aca="true" t="shared" si="13" ref="F20:M20">IF($D13&gt;0,AY14," ")</f>
        <v> </v>
      </c>
      <c r="G20" s="16" t="str">
        <f t="shared" si="13"/>
        <v> </v>
      </c>
      <c r="H20" s="16" t="str">
        <f t="shared" si="13"/>
        <v> </v>
      </c>
      <c r="I20" s="16" t="str">
        <f t="shared" si="13"/>
        <v> </v>
      </c>
      <c r="J20" s="16" t="str">
        <f t="shared" si="13"/>
        <v> </v>
      </c>
      <c r="K20" s="16" t="str">
        <f t="shared" si="13"/>
        <v> </v>
      </c>
      <c r="L20" s="16" t="str">
        <f t="shared" si="13"/>
        <v> </v>
      </c>
      <c r="M20" s="20" t="str">
        <f t="shared" si="13"/>
        <v> </v>
      </c>
      <c r="N20" s="13"/>
      <c r="O20" s="14"/>
      <c r="P20" s="16" t="str">
        <f>IF($D13&gt;0,BI14," ")</f>
        <v> </v>
      </c>
      <c r="Q20" s="1"/>
      <c r="AG20" s="1">
        <f t="shared" si="0"/>
        <v>10</v>
      </c>
      <c r="AI20" s="16" t="e">
        <f>INDEX(matrix7,AG20,AD19)</f>
        <v>#VALUE!</v>
      </c>
      <c r="AJ20" s="1">
        <f>IF(AG20=AF19,1,0)</f>
        <v>0</v>
      </c>
      <c r="AK20" s="1">
        <f>IF(AJ20=1,1/AI20,0)</f>
        <v>0</v>
      </c>
      <c r="AY20" t="e">
        <f aca="true" t="shared" si="14" ref="AY20:BI20">IF($AJ20=1,AM19,F20-$AI20*AM19)</f>
        <v>#VALUE!</v>
      </c>
      <c r="AZ20" t="e">
        <f t="shared" si="14"/>
        <v>#VALUE!</v>
      </c>
      <c r="BA20" t="e">
        <f t="shared" si="14"/>
        <v>#VALUE!</v>
      </c>
      <c r="BB20" t="e">
        <f t="shared" si="14"/>
        <v>#VALUE!</v>
      </c>
      <c r="BC20" t="e">
        <f t="shared" si="14"/>
        <v>#VALUE!</v>
      </c>
      <c r="BD20" t="e">
        <f t="shared" si="14"/>
        <v>#VALUE!</v>
      </c>
      <c r="BE20" t="e">
        <f t="shared" si="14"/>
        <v>#VALUE!</v>
      </c>
      <c r="BF20" t="e">
        <f t="shared" si="14"/>
        <v>#VALUE!</v>
      </c>
      <c r="BG20" t="e">
        <f t="shared" si="14"/>
        <v>#VALUE!</v>
      </c>
      <c r="BH20" t="e">
        <f t="shared" si="14"/>
        <v>#VALUE!</v>
      </c>
      <c r="BI20" t="e">
        <f t="shared" si="14"/>
        <v>#VALUE!</v>
      </c>
    </row>
    <row r="21" spans="2:33" ht="12.75">
      <c r="B21"/>
      <c r="C21"/>
      <c r="D21"/>
      <c r="E21"/>
      <c r="N21"/>
      <c r="P21" s="1"/>
      <c r="Q21" s="1"/>
      <c r="AG21" s="1">
        <f t="shared" si="0"/>
        <v>11</v>
      </c>
    </row>
    <row r="22" spans="2:33" ht="12.75">
      <c r="B22"/>
      <c r="C22"/>
      <c r="D22"/>
      <c r="E22"/>
      <c r="N22"/>
      <c r="P22" s="1"/>
      <c r="Q22" s="1"/>
      <c r="AG22" s="1">
        <f t="shared" si="0"/>
        <v>12</v>
      </c>
    </row>
    <row r="23" spans="2:61" ht="15.75">
      <c r="B23"/>
      <c r="C23"/>
      <c r="D23"/>
      <c r="E23"/>
      <c r="F23" s="11" t="str">
        <f aca="true" t="shared" si="15" ref="F23:M23">IF($D19&gt;0,AY17," ")</f>
        <v> </v>
      </c>
      <c r="G23" s="11" t="str">
        <f t="shared" si="15"/>
        <v> </v>
      </c>
      <c r="H23" s="11" t="str">
        <f t="shared" si="15"/>
        <v> </v>
      </c>
      <c r="I23" s="11" t="str">
        <f t="shared" si="15"/>
        <v> </v>
      </c>
      <c r="J23" s="11" t="str">
        <f t="shared" si="15"/>
        <v> </v>
      </c>
      <c r="K23" s="11" t="str">
        <f t="shared" si="15"/>
        <v> </v>
      </c>
      <c r="L23" s="11" t="str">
        <f t="shared" si="15"/>
        <v> </v>
      </c>
      <c r="M23" s="12" t="str">
        <f t="shared" si="15"/>
        <v> </v>
      </c>
      <c r="N23" s="13"/>
      <c r="O23" s="14"/>
      <c r="P23" s="11" t="str">
        <f>IF($D19&gt;0,BI17," ")</f>
        <v> </v>
      </c>
      <c r="Q23" s="1"/>
      <c r="AF23" s="15" t="e">
        <f>MOD(AF25,6)</f>
        <v>#VALUE!</v>
      </c>
      <c r="AG23" s="1">
        <f t="shared" si="0"/>
        <v>13</v>
      </c>
      <c r="AI23" s="11" t="e">
        <f>INDEX(matrix7,AG23,AD25)</f>
        <v>#VALUE!</v>
      </c>
      <c r="AJ23" s="1">
        <f>IF(AG23=AF25,1,0)</f>
        <v>0</v>
      </c>
      <c r="AK23" s="1">
        <f>IF(AJ23=1,1/AI23,0)</f>
        <v>0</v>
      </c>
      <c r="AY23" t="e">
        <f aca="true" t="shared" si="16" ref="AY23:BI23">IF($AJ23=1,AM25,F23-$AI23*AM25)</f>
        <v>#VALUE!</v>
      </c>
      <c r="AZ23" t="e">
        <f t="shared" si="16"/>
        <v>#VALUE!</v>
      </c>
      <c r="BA23" t="e">
        <f t="shared" si="16"/>
        <v>#VALUE!</v>
      </c>
      <c r="BB23" t="e">
        <f t="shared" si="16"/>
        <v>#VALUE!</v>
      </c>
      <c r="BC23" t="e">
        <f t="shared" si="16"/>
        <v>#VALUE!</v>
      </c>
      <c r="BD23" t="e">
        <f t="shared" si="16"/>
        <v>#VALUE!</v>
      </c>
      <c r="BE23" t="e">
        <f t="shared" si="16"/>
        <v>#VALUE!</v>
      </c>
      <c r="BF23" t="e">
        <f t="shared" si="16"/>
        <v>#VALUE!</v>
      </c>
      <c r="BG23" t="e">
        <f t="shared" si="16"/>
        <v>#VALUE!</v>
      </c>
      <c r="BH23" t="e">
        <f t="shared" si="16"/>
        <v>#VALUE!</v>
      </c>
      <c r="BI23" t="e">
        <f t="shared" si="16"/>
        <v>#VALUE!</v>
      </c>
    </row>
    <row r="24" spans="2:61" ht="13.5" thickBot="1">
      <c r="B24"/>
      <c r="C24"/>
      <c r="D24"/>
      <c r="E24"/>
      <c r="F24" s="16" t="str">
        <f aca="true" t="shared" si="17" ref="F24:M24">IF($D19&gt;0,AY18," ")</f>
        <v> </v>
      </c>
      <c r="G24" s="16" t="str">
        <f t="shared" si="17"/>
        <v> </v>
      </c>
      <c r="H24" s="16" t="str">
        <f t="shared" si="17"/>
        <v> </v>
      </c>
      <c r="I24" s="16" t="str">
        <f t="shared" si="17"/>
        <v> </v>
      </c>
      <c r="J24" s="16" t="str">
        <f t="shared" si="17"/>
        <v> </v>
      </c>
      <c r="K24" s="16" t="str">
        <f t="shared" si="17"/>
        <v> </v>
      </c>
      <c r="L24" s="16" t="str">
        <f t="shared" si="17"/>
        <v> </v>
      </c>
      <c r="M24" s="20" t="str">
        <f t="shared" si="17"/>
        <v> </v>
      </c>
      <c r="N24" s="13"/>
      <c r="O24" s="14"/>
      <c r="P24" s="16" t="str">
        <f>IF($D19&gt;0,BI18," ")</f>
        <v> </v>
      </c>
      <c r="Q24" s="1"/>
      <c r="AG24" s="1">
        <f t="shared" si="0"/>
        <v>14</v>
      </c>
      <c r="AI24" s="16" t="e">
        <f>INDEX(matrix7,AG24,AD25)</f>
        <v>#VALUE!</v>
      </c>
      <c r="AJ24" s="1">
        <f>IF(AG24=AF25,1,0)</f>
        <v>0</v>
      </c>
      <c r="AK24" s="1">
        <f>IF(AJ24=1,1/AI24,0)</f>
        <v>0</v>
      </c>
      <c r="AY24" t="e">
        <f aca="true" t="shared" si="18" ref="AY24:BI24">IF($AJ24=1,AM25,F24-$AI24*AM25)</f>
        <v>#VALUE!</v>
      </c>
      <c r="AZ24" t="e">
        <f t="shared" si="18"/>
        <v>#VALUE!</v>
      </c>
      <c r="BA24" t="e">
        <f t="shared" si="18"/>
        <v>#VALUE!</v>
      </c>
      <c r="BB24" t="e">
        <f t="shared" si="18"/>
        <v>#VALUE!</v>
      </c>
      <c r="BC24" t="e">
        <f t="shared" si="18"/>
        <v>#VALUE!</v>
      </c>
      <c r="BD24" t="e">
        <f t="shared" si="18"/>
        <v>#VALUE!</v>
      </c>
      <c r="BE24" t="e">
        <f t="shared" si="18"/>
        <v>#VALUE!</v>
      </c>
      <c r="BF24" t="e">
        <f t="shared" si="18"/>
        <v>#VALUE!</v>
      </c>
      <c r="BG24" t="e">
        <f t="shared" si="18"/>
        <v>#VALUE!</v>
      </c>
      <c r="BH24" t="e">
        <f t="shared" si="18"/>
        <v>#VALUE!</v>
      </c>
      <c r="BI24" t="e">
        <f t="shared" si="18"/>
        <v>#VALUE!</v>
      </c>
    </row>
    <row r="25" spans="2:61" ht="13.5" thickBot="1">
      <c r="B25" s="38"/>
      <c r="D25" s="17"/>
      <c r="E25"/>
      <c r="F25" s="16" t="str">
        <f aca="true" t="shared" si="19" ref="F25:M25">IF($D19&gt;0,AY19," ")</f>
        <v> </v>
      </c>
      <c r="G25" s="16" t="str">
        <f t="shared" si="19"/>
        <v> </v>
      </c>
      <c r="H25" s="16" t="str">
        <f t="shared" si="19"/>
        <v> </v>
      </c>
      <c r="I25" s="16" t="str">
        <f t="shared" si="19"/>
        <v> </v>
      </c>
      <c r="J25" s="16" t="str">
        <f t="shared" si="19"/>
        <v> </v>
      </c>
      <c r="K25" s="16" t="str">
        <f t="shared" si="19"/>
        <v> </v>
      </c>
      <c r="L25" s="16" t="str">
        <f t="shared" si="19"/>
        <v> </v>
      </c>
      <c r="M25" s="20" t="str">
        <f t="shared" si="19"/>
        <v> </v>
      </c>
      <c r="N25" s="13"/>
      <c r="O25" s="14"/>
      <c r="P25" s="16" t="str">
        <f>IF($D19&gt;0,BI19," ")</f>
        <v> </v>
      </c>
      <c r="Q25" s="1"/>
      <c r="AD25" s="17">
        <f>VLOOKUP(B25,alpha,2)</f>
        <v>0</v>
      </c>
      <c r="AE25" s="1"/>
      <c r="AF25" s="17" t="str">
        <f>IF(D25&gt;0,D25-10," ")</f>
        <v> </v>
      </c>
      <c r="AG25" s="1">
        <f t="shared" si="0"/>
        <v>15</v>
      </c>
      <c r="AI25" s="16" t="e">
        <f>INDEX(matrix7,AG25,AD25)</f>
        <v>#VALUE!</v>
      </c>
      <c r="AJ25" s="1">
        <f>IF(AG25=AF25,1,0)</f>
        <v>0</v>
      </c>
      <c r="AK25" s="1">
        <f>IF(AJ25=1,1/AI25,0)</f>
        <v>0</v>
      </c>
      <c r="AM25" s="16">
        <f aca="true" t="shared" si="20" ref="AM25:AW25">SUMPRODUCT($AK23:$AK26,F23:F26)</f>
        <v>0</v>
      </c>
      <c r="AN25" s="16">
        <f t="shared" si="20"/>
        <v>0</v>
      </c>
      <c r="AO25" s="16">
        <f t="shared" si="20"/>
        <v>0</v>
      </c>
      <c r="AP25" s="16">
        <f t="shared" si="20"/>
        <v>0</v>
      </c>
      <c r="AQ25" s="16">
        <f t="shared" si="20"/>
        <v>0</v>
      </c>
      <c r="AR25" s="16">
        <f t="shared" si="20"/>
        <v>0</v>
      </c>
      <c r="AS25" s="16">
        <f t="shared" si="20"/>
        <v>0</v>
      </c>
      <c r="AT25" s="16">
        <f t="shared" si="20"/>
        <v>0</v>
      </c>
      <c r="AU25" s="16">
        <f t="shared" si="20"/>
        <v>0</v>
      </c>
      <c r="AV25" s="16">
        <f t="shared" si="20"/>
        <v>0</v>
      </c>
      <c r="AW25" s="16">
        <f t="shared" si="20"/>
        <v>0</v>
      </c>
      <c r="AY25" t="e">
        <f aca="true" t="shared" si="21" ref="AY25:BI25">IF($AJ25=1,AM25,F25-$AI25*AM25)</f>
        <v>#VALUE!</v>
      </c>
      <c r="AZ25" t="e">
        <f t="shared" si="21"/>
        <v>#VALUE!</v>
      </c>
      <c r="BA25" t="e">
        <f t="shared" si="21"/>
        <v>#VALUE!</v>
      </c>
      <c r="BB25" t="e">
        <f t="shared" si="21"/>
        <v>#VALUE!</v>
      </c>
      <c r="BC25" t="e">
        <f t="shared" si="21"/>
        <v>#VALUE!</v>
      </c>
      <c r="BD25" t="e">
        <f t="shared" si="21"/>
        <v>#VALUE!</v>
      </c>
      <c r="BE25" t="e">
        <f t="shared" si="21"/>
        <v>#VALUE!</v>
      </c>
      <c r="BF25" t="e">
        <f t="shared" si="21"/>
        <v>#VALUE!</v>
      </c>
      <c r="BG25" t="e">
        <f t="shared" si="21"/>
        <v>#VALUE!</v>
      </c>
      <c r="BH25" t="e">
        <f t="shared" si="21"/>
        <v>#VALUE!</v>
      </c>
      <c r="BI25" t="e">
        <f t="shared" si="21"/>
        <v>#VALUE!</v>
      </c>
    </row>
    <row r="26" spans="2:61" ht="12.75">
      <c r="B26"/>
      <c r="C26"/>
      <c r="D26"/>
      <c r="E26"/>
      <c r="F26" s="16" t="str">
        <f aca="true" t="shared" si="22" ref="F26:M26">IF($D19&gt;0,AY20," ")</f>
        <v> </v>
      </c>
      <c r="G26" s="16" t="str">
        <f t="shared" si="22"/>
        <v> </v>
      </c>
      <c r="H26" s="16" t="str">
        <f t="shared" si="22"/>
        <v> </v>
      </c>
      <c r="I26" s="16" t="str">
        <f t="shared" si="22"/>
        <v> </v>
      </c>
      <c r="J26" s="16" t="str">
        <f t="shared" si="22"/>
        <v> </v>
      </c>
      <c r="K26" s="16" t="str">
        <f t="shared" si="22"/>
        <v> </v>
      </c>
      <c r="L26" s="16" t="str">
        <f t="shared" si="22"/>
        <v> </v>
      </c>
      <c r="M26" s="20" t="str">
        <f t="shared" si="22"/>
        <v> </v>
      </c>
      <c r="N26" s="13"/>
      <c r="O26" s="14"/>
      <c r="P26" s="16" t="str">
        <f>IF($D19&gt;0,BI20," ")</f>
        <v> </v>
      </c>
      <c r="Q26" s="1"/>
      <c r="AG26" s="1">
        <f t="shared" si="0"/>
        <v>16</v>
      </c>
      <c r="AI26" s="16" t="e">
        <f>INDEX(matrix7,AG26,AD25)</f>
        <v>#VALUE!</v>
      </c>
      <c r="AJ26" s="1">
        <f>IF(AG26=AF25,1,0)</f>
        <v>0</v>
      </c>
      <c r="AK26" s="1">
        <f>IF(AJ26=1,1/AI26,0)</f>
        <v>0</v>
      </c>
      <c r="AY26" t="e">
        <f aca="true" t="shared" si="23" ref="AY26:BI26">IF($AJ26=1,AM25,F26-$AI26*AM25)</f>
        <v>#VALUE!</v>
      </c>
      <c r="AZ26" t="e">
        <f t="shared" si="23"/>
        <v>#VALUE!</v>
      </c>
      <c r="BA26" t="e">
        <f t="shared" si="23"/>
        <v>#VALUE!</v>
      </c>
      <c r="BB26" t="e">
        <f t="shared" si="23"/>
        <v>#VALUE!</v>
      </c>
      <c r="BC26" t="e">
        <f t="shared" si="23"/>
        <v>#VALUE!</v>
      </c>
      <c r="BD26" t="e">
        <f t="shared" si="23"/>
        <v>#VALUE!</v>
      </c>
      <c r="BE26" t="e">
        <f t="shared" si="23"/>
        <v>#VALUE!</v>
      </c>
      <c r="BF26" t="e">
        <f t="shared" si="23"/>
        <v>#VALUE!</v>
      </c>
      <c r="BG26" t="e">
        <f t="shared" si="23"/>
        <v>#VALUE!</v>
      </c>
      <c r="BH26" t="e">
        <f t="shared" si="23"/>
        <v>#VALUE!</v>
      </c>
      <c r="BI26" t="e">
        <f t="shared" si="23"/>
        <v>#VALUE!</v>
      </c>
    </row>
    <row r="27" spans="2:33" ht="12.75">
      <c r="B27"/>
      <c r="C27"/>
      <c r="D27"/>
      <c r="E27"/>
      <c r="N27"/>
      <c r="P27" s="1"/>
      <c r="Q27" s="1"/>
      <c r="AG27" s="1">
        <f t="shared" si="0"/>
        <v>17</v>
      </c>
    </row>
    <row r="28" spans="2:33" ht="12.75">
      <c r="B28"/>
      <c r="C28"/>
      <c r="D28"/>
      <c r="E28"/>
      <c r="N28"/>
      <c r="P28" s="1"/>
      <c r="Q28" s="1"/>
      <c r="AG28" s="1">
        <f t="shared" si="0"/>
        <v>18</v>
      </c>
    </row>
    <row r="29" spans="2:61" ht="15.75">
      <c r="B29"/>
      <c r="C29"/>
      <c r="D29"/>
      <c r="E29"/>
      <c r="F29" s="11" t="str">
        <f aca="true" t="shared" si="24" ref="F29:M29">IF($D25&gt;0,AY23," ")</f>
        <v> </v>
      </c>
      <c r="G29" s="11" t="str">
        <f t="shared" si="24"/>
        <v> </v>
      </c>
      <c r="H29" s="11" t="str">
        <f t="shared" si="24"/>
        <v> </v>
      </c>
      <c r="I29" s="11" t="str">
        <f t="shared" si="24"/>
        <v> </v>
      </c>
      <c r="J29" s="11" t="str">
        <f t="shared" si="24"/>
        <v> </v>
      </c>
      <c r="K29" s="11" t="str">
        <f t="shared" si="24"/>
        <v> </v>
      </c>
      <c r="L29" s="11" t="str">
        <f t="shared" si="24"/>
        <v> </v>
      </c>
      <c r="M29" s="12" t="str">
        <f t="shared" si="24"/>
        <v> </v>
      </c>
      <c r="N29" s="13"/>
      <c r="O29" s="14"/>
      <c r="P29" s="11" t="str">
        <f>IF($D25&gt;0,BI23," ")</f>
        <v> </v>
      </c>
      <c r="Q29" s="1"/>
      <c r="AF29" s="15" t="e">
        <f>MOD(AF31,6)</f>
        <v>#VALUE!</v>
      </c>
      <c r="AG29" s="1">
        <f t="shared" si="0"/>
        <v>19</v>
      </c>
      <c r="AI29" s="11" t="e">
        <f>INDEX(matrix7,AG29,AD31)</f>
        <v>#VALUE!</v>
      </c>
      <c r="AJ29" s="1">
        <f>IF(AG29=AF31,1,0)</f>
        <v>0</v>
      </c>
      <c r="AK29" s="1">
        <f>IF(AJ29=1,1/AI29,0)</f>
        <v>0</v>
      </c>
      <c r="AY29" t="e">
        <f aca="true" t="shared" si="25" ref="AY29:BI29">IF($AJ29=1,AM31,F29-$AI29*AM31)</f>
        <v>#VALUE!</v>
      </c>
      <c r="AZ29" t="e">
        <f t="shared" si="25"/>
        <v>#VALUE!</v>
      </c>
      <c r="BA29" t="e">
        <f t="shared" si="25"/>
        <v>#VALUE!</v>
      </c>
      <c r="BB29" t="e">
        <f t="shared" si="25"/>
        <v>#VALUE!</v>
      </c>
      <c r="BC29" t="e">
        <f t="shared" si="25"/>
        <v>#VALUE!</v>
      </c>
      <c r="BD29" t="e">
        <f t="shared" si="25"/>
        <v>#VALUE!</v>
      </c>
      <c r="BE29" t="e">
        <f t="shared" si="25"/>
        <v>#VALUE!</v>
      </c>
      <c r="BF29" t="e">
        <f t="shared" si="25"/>
        <v>#VALUE!</v>
      </c>
      <c r="BG29" t="e">
        <f t="shared" si="25"/>
        <v>#VALUE!</v>
      </c>
      <c r="BH29" t="e">
        <f t="shared" si="25"/>
        <v>#VALUE!</v>
      </c>
      <c r="BI29" t="e">
        <f t="shared" si="25"/>
        <v>#VALUE!</v>
      </c>
    </row>
    <row r="30" spans="2:61" ht="13.5" thickBot="1">
      <c r="B30"/>
      <c r="C30"/>
      <c r="D30"/>
      <c r="E30"/>
      <c r="F30" s="16" t="str">
        <f aca="true" t="shared" si="26" ref="F30:M30">IF($D25&gt;0,AY24," ")</f>
        <v> </v>
      </c>
      <c r="G30" s="16" t="str">
        <f t="shared" si="26"/>
        <v> </v>
      </c>
      <c r="H30" s="16" t="str">
        <f t="shared" si="26"/>
        <v> </v>
      </c>
      <c r="I30" s="16" t="str">
        <f t="shared" si="26"/>
        <v> </v>
      </c>
      <c r="J30" s="16" t="str">
        <f t="shared" si="26"/>
        <v> </v>
      </c>
      <c r="K30" s="16" t="str">
        <f t="shared" si="26"/>
        <v> </v>
      </c>
      <c r="L30" s="16" t="str">
        <f t="shared" si="26"/>
        <v> </v>
      </c>
      <c r="M30" s="20" t="str">
        <f t="shared" si="26"/>
        <v> </v>
      </c>
      <c r="N30" s="13"/>
      <c r="O30" s="14"/>
      <c r="P30" s="16" t="str">
        <f>IF($D25&gt;0,BI24," ")</f>
        <v> </v>
      </c>
      <c r="Q30" s="1"/>
      <c r="AG30" s="1">
        <f t="shared" si="0"/>
        <v>20</v>
      </c>
      <c r="AI30" s="16" t="e">
        <f>INDEX(matrix7,AG30,AD31)</f>
        <v>#VALUE!</v>
      </c>
      <c r="AJ30" s="1">
        <f>IF(AG30=AF31,1,0)</f>
        <v>0</v>
      </c>
      <c r="AK30" s="1">
        <f>IF(AJ30=1,1/AI30,0)</f>
        <v>0</v>
      </c>
      <c r="AY30" t="e">
        <f aca="true" t="shared" si="27" ref="AY30:BI30">IF($AJ30=1,AM31,F30-$AI30*AM31)</f>
        <v>#VALUE!</v>
      </c>
      <c r="AZ30" t="e">
        <f t="shared" si="27"/>
        <v>#VALUE!</v>
      </c>
      <c r="BA30" t="e">
        <f t="shared" si="27"/>
        <v>#VALUE!</v>
      </c>
      <c r="BB30" t="e">
        <f t="shared" si="27"/>
        <v>#VALUE!</v>
      </c>
      <c r="BC30" t="e">
        <f t="shared" si="27"/>
        <v>#VALUE!</v>
      </c>
      <c r="BD30" t="e">
        <f t="shared" si="27"/>
        <v>#VALUE!</v>
      </c>
      <c r="BE30" t="e">
        <f t="shared" si="27"/>
        <v>#VALUE!</v>
      </c>
      <c r="BF30" t="e">
        <f t="shared" si="27"/>
        <v>#VALUE!</v>
      </c>
      <c r="BG30" t="e">
        <f t="shared" si="27"/>
        <v>#VALUE!</v>
      </c>
      <c r="BH30" t="e">
        <f t="shared" si="27"/>
        <v>#VALUE!</v>
      </c>
      <c r="BI30" t="e">
        <f t="shared" si="27"/>
        <v>#VALUE!</v>
      </c>
    </row>
    <row r="31" spans="2:61" ht="13.5" thickBot="1">
      <c r="B31" s="38"/>
      <c r="D31" s="17"/>
      <c r="E31"/>
      <c r="F31" s="16" t="str">
        <f aca="true" t="shared" si="28" ref="F31:M31">IF($D25&gt;0,AY25," ")</f>
        <v> </v>
      </c>
      <c r="G31" s="16" t="str">
        <f t="shared" si="28"/>
        <v> </v>
      </c>
      <c r="H31" s="16" t="str">
        <f t="shared" si="28"/>
        <v> </v>
      </c>
      <c r="I31" s="16" t="str">
        <f t="shared" si="28"/>
        <v> </v>
      </c>
      <c r="J31" s="16" t="str">
        <f t="shared" si="28"/>
        <v> </v>
      </c>
      <c r="K31" s="16" t="str">
        <f t="shared" si="28"/>
        <v> </v>
      </c>
      <c r="L31" s="16" t="str">
        <f t="shared" si="28"/>
        <v> </v>
      </c>
      <c r="M31" s="20" t="str">
        <f t="shared" si="28"/>
        <v> </v>
      </c>
      <c r="N31" s="13"/>
      <c r="O31" s="14"/>
      <c r="P31" s="16" t="str">
        <f>IF($D25&gt;0,BI25," ")</f>
        <v> </v>
      </c>
      <c r="Q31" s="1"/>
      <c r="AD31" s="17">
        <f>VLOOKUP(B31,alpha,2)</f>
        <v>0</v>
      </c>
      <c r="AE31" s="1"/>
      <c r="AF31" s="17" t="str">
        <f>IF(D31&gt;0,D31-10," ")</f>
        <v> </v>
      </c>
      <c r="AG31" s="1">
        <f t="shared" si="0"/>
        <v>21</v>
      </c>
      <c r="AI31" s="16" t="e">
        <f>INDEX(matrix7,AG31,AD31)</f>
        <v>#VALUE!</v>
      </c>
      <c r="AJ31" s="1">
        <f>IF(AG31=AF31,1,0)</f>
        <v>0</v>
      </c>
      <c r="AK31" s="1">
        <f>IF(AJ31=1,1/AI31,0)</f>
        <v>0</v>
      </c>
      <c r="AM31" s="16">
        <f aca="true" t="shared" si="29" ref="AM31:AW31">SUMPRODUCT($AK29:$AK32,F29:F32)</f>
        <v>0</v>
      </c>
      <c r="AN31" s="16">
        <f t="shared" si="29"/>
        <v>0</v>
      </c>
      <c r="AO31" s="16">
        <f t="shared" si="29"/>
        <v>0</v>
      </c>
      <c r="AP31" s="16">
        <f t="shared" si="29"/>
        <v>0</v>
      </c>
      <c r="AQ31" s="16">
        <f t="shared" si="29"/>
        <v>0</v>
      </c>
      <c r="AR31" s="16">
        <f t="shared" si="29"/>
        <v>0</v>
      </c>
      <c r="AS31" s="16">
        <f t="shared" si="29"/>
        <v>0</v>
      </c>
      <c r="AT31" s="16">
        <f t="shared" si="29"/>
        <v>0</v>
      </c>
      <c r="AU31" s="16">
        <f t="shared" si="29"/>
        <v>0</v>
      </c>
      <c r="AV31" s="16">
        <f t="shared" si="29"/>
        <v>0</v>
      </c>
      <c r="AW31" s="16">
        <f t="shared" si="29"/>
        <v>0</v>
      </c>
      <c r="AY31" t="e">
        <f aca="true" t="shared" si="30" ref="AY31:BI31">IF($AJ31=1,AM31,F31-$AI31*AM31)</f>
        <v>#VALUE!</v>
      </c>
      <c r="AZ31" t="e">
        <f t="shared" si="30"/>
        <v>#VALUE!</v>
      </c>
      <c r="BA31" t="e">
        <f t="shared" si="30"/>
        <v>#VALUE!</v>
      </c>
      <c r="BB31" t="e">
        <f t="shared" si="30"/>
        <v>#VALUE!</v>
      </c>
      <c r="BC31" t="e">
        <f t="shared" si="30"/>
        <v>#VALUE!</v>
      </c>
      <c r="BD31" t="e">
        <f t="shared" si="30"/>
        <v>#VALUE!</v>
      </c>
      <c r="BE31" t="e">
        <f t="shared" si="30"/>
        <v>#VALUE!</v>
      </c>
      <c r="BF31" t="e">
        <f t="shared" si="30"/>
        <v>#VALUE!</v>
      </c>
      <c r="BG31" t="e">
        <f t="shared" si="30"/>
        <v>#VALUE!</v>
      </c>
      <c r="BH31" t="e">
        <f t="shared" si="30"/>
        <v>#VALUE!</v>
      </c>
      <c r="BI31" t="e">
        <f t="shared" si="30"/>
        <v>#VALUE!</v>
      </c>
    </row>
    <row r="32" spans="2:61" ht="12.75">
      <c r="B32"/>
      <c r="C32"/>
      <c r="D32"/>
      <c r="E32"/>
      <c r="F32" s="16" t="str">
        <f aca="true" t="shared" si="31" ref="F32:M32">IF($D25&gt;0,AY26," ")</f>
        <v> </v>
      </c>
      <c r="G32" s="16" t="str">
        <f t="shared" si="31"/>
        <v> </v>
      </c>
      <c r="H32" s="16" t="str">
        <f t="shared" si="31"/>
        <v> </v>
      </c>
      <c r="I32" s="16" t="str">
        <f t="shared" si="31"/>
        <v> </v>
      </c>
      <c r="J32" s="16" t="str">
        <f t="shared" si="31"/>
        <v> </v>
      </c>
      <c r="K32" s="16" t="str">
        <f t="shared" si="31"/>
        <v> </v>
      </c>
      <c r="L32" s="16" t="str">
        <f t="shared" si="31"/>
        <v> </v>
      </c>
      <c r="M32" s="20" t="str">
        <f t="shared" si="31"/>
        <v> </v>
      </c>
      <c r="N32" s="13"/>
      <c r="O32" s="14"/>
      <c r="P32" s="16" t="str">
        <f>IF($D25&gt;0,BI26," ")</f>
        <v> </v>
      </c>
      <c r="Q32" s="1"/>
      <c r="AG32" s="1">
        <f t="shared" si="0"/>
        <v>22</v>
      </c>
      <c r="AI32" s="16" t="e">
        <f>INDEX(matrix7,AG32,AD31)</f>
        <v>#VALUE!</v>
      </c>
      <c r="AJ32" s="1">
        <f>IF(AG32=AF31,1,0)</f>
        <v>0</v>
      </c>
      <c r="AK32" s="1">
        <f>IF(AJ32=1,1/AI32,0)</f>
        <v>0</v>
      </c>
      <c r="AY32" t="e">
        <f aca="true" t="shared" si="32" ref="AY32:BI32">IF($AJ32=1,AM31,F32-$AI32*AM31)</f>
        <v>#VALUE!</v>
      </c>
      <c r="AZ32" t="e">
        <f t="shared" si="32"/>
        <v>#VALUE!</v>
      </c>
      <c r="BA32" t="e">
        <f t="shared" si="32"/>
        <v>#VALUE!</v>
      </c>
      <c r="BB32" t="e">
        <f t="shared" si="32"/>
        <v>#VALUE!</v>
      </c>
      <c r="BC32" t="e">
        <f t="shared" si="32"/>
        <v>#VALUE!</v>
      </c>
      <c r="BD32" t="e">
        <f t="shared" si="32"/>
        <v>#VALUE!</v>
      </c>
      <c r="BE32" t="e">
        <f t="shared" si="32"/>
        <v>#VALUE!</v>
      </c>
      <c r="BF32" t="e">
        <f t="shared" si="32"/>
        <v>#VALUE!</v>
      </c>
      <c r="BG32" t="e">
        <f t="shared" si="32"/>
        <v>#VALUE!</v>
      </c>
      <c r="BH32" t="e">
        <f t="shared" si="32"/>
        <v>#VALUE!</v>
      </c>
      <c r="BI32" t="e">
        <f t="shared" si="32"/>
        <v>#VALUE!</v>
      </c>
    </row>
    <row r="33" spans="2:33" ht="12.75">
      <c r="B33"/>
      <c r="C33"/>
      <c r="D33"/>
      <c r="E33"/>
      <c r="N33"/>
      <c r="P33" s="1"/>
      <c r="Q33" s="1"/>
      <c r="AG33" s="1">
        <f t="shared" si="0"/>
        <v>23</v>
      </c>
    </row>
    <row r="34" spans="2:33" ht="12.75">
      <c r="B34"/>
      <c r="C34"/>
      <c r="D34"/>
      <c r="E34"/>
      <c r="N34"/>
      <c r="P34" s="1"/>
      <c r="Q34" s="1"/>
      <c r="AG34" s="1">
        <f t="shared" si="0"/>
        <v>24</v>
      </c>
    </row>
    <row r="35" spans="2:61" ht="15.75">
      <c r="B35"/>
      <c r="C35"/>
      <c r="D35"/>
      <c r="E35"/>
      <c r="F35" s="11" t="str">
        <f aca="true" t="shared" si="33" ref="F35:M35">IF($D31&gt;0,AY29," ")</f>
        <v> </v>
      </c>
      <c r="G35" s="11" t="str">
        <f t="shared" si="33"/>
        <v> </v>
      </c>
      <c r="H35" s="11" t="str">
        <f t="shared" si="33"/>
        <v> </v>
      </c>
      <c r="I35" s="11" t="str">
        <f t="shared" si="33"/>
        <v> </v>
      </c>
      <c r="J35" s="11" t="str">
        <f t="shared" si="33"/>
        <v> </v>
      </c>
      <c r="K35" s="11" t="str">
        <f t="shared" si="33"/>
        <v> </v>
      </c>
      <c r="L35" s="11" t="str">
        <f t="shared" si="33"/>
        <v> </v>
      </c>
      <c r="M35" s="12" t="str">
        <f t="shared" si="33"/>
        <v> </v>
      </c>
      <c r="N35" s="13"/>
      <c r="O35" s="14"/>
      <c r="P35" s="11" t="str">
        <f>IF($D31&gt;0,BI29," ")</f>
        <v> </v>
      </c>
      <c r="Q35" s="1"/>
      <c r="AF35" s="15" t="e">
        <f>MOD(AF37,6)</f>
        <v>#VALUE!</v>
      </c>
      <c r="AG35" s="1">
        <f t="shared" si="0"/>
        <v>25</v>
      </c>
      <c r="AI35" s="11" t="e">
        <f>INDEX(matrix7,AG35,AD37)</f>
        <v>#VALUE!</v>
      </c>
      <c r="AJ35" s="1">
        <f>IF(AG35=AF37,1,0)</f>
        <v>0</v>
      </c>
      <c r="AK35" s="1">
        <f>IF(AJ35=1,1/AI35,0)</f>
        <v>0</v>
      </c>
      <c r="AY35" t="e">
        <f aca="true" t="shared" si="34" ref="AY35:BI35">IF($AJ35=1,AM37,F35-$AI35*AM37)</f>
        <v>#VALUE!</v>
      </c>
      <c r="AZ35" t="e">
        <f t="shared" si="34"/>
        <v>#VALUE!</v>
      </c>
      <c r="BA35" t="e">
        <f t="shared" si="34"/>
        <v>#VALUE!</v>
      </c>
      <c r="BB35" t="e">
        <f t="shared" si="34"/>
        <v>#VALUE!</v>
      </c>
      <c r="BC35" t="e">
        <f t="shared" si="34"/>
        <v>#VALUE!</v>
      </c>
      <c r="BD35" t="e">
        <f t="shared" si="34"/>
        <v>#VALUE!</v>
      </c>
      <c r="BE35" t="e">
        <f t="shared" si="34"/>
        <v>#VALUE!</v>
      </c>
      <c r="BF35" t="e">
        <f t="shared" si="34"/>
        <v>#VALUE!</v>
      </c>
      <c r="BG35" t="e">
        <f t="shared" si="34"/>
        <v>#VALUE!</v>
      </c>
      <c r="BH35" t="e">
        <f t="shared" si="34"/>
        <v>#VALUE!</v>
      </c>
      <c r="BI35" t="e">
        <f t="shared" si="34"/>
        <v>#VALUE!</v>
      </c>
    </row>
    <row r="36" spans="2:61" ht="13.5" thickBot="1">
      <c r="B36"/>
      <c r="C36"/>
      <c r="D36"/>
      <c r="E36"/>
      <c r="F36" s="16" t="str">
        <f aca="true" t="shared" si="35" ref="F36:M36">IF($D31&gt;0,AY30," ")</f>
        <v> </v>
      </c>
      <c r="G36" s="16" t="str">
        <f t="shared" si="35"/>
        <v> </v>
      </c>
      <c r="H36" s="16" t="str">
        <f t="shared" si="35"/>
        <v> </v>
      </c>
      <c r="I36" s="16" t="str">
        <f t="shared" si="35"/>
        <v> </v>
      </c>
      <c r="J36" s="16" t="str">
        <f t="shared" si="35"/>
        <v> </v>
      </c>
      <c r="K36" s="16" t="str">
        <f t="shared" si="35"/>
        <v> </v>
      </c>
      <c r="L36" s="16" t="str">
        <f t="shared" si="35"/>
        <v> </v>
      </c>
      <c r="M36" s="20" t="str">
        <f t="shared" si="35"/>
        <v> </v>
      </c>
      <c r="N36" s="13"/>
      <c r="O36" s="14"/>
      <c r="P36" s="16" t="str">
        <f>IF($D31&gt;0,BI30," ")</f>
        <v> </v>
      </c>
      <c r="Q36" s="1"/>
      <c r="AG36" s="1">
        <f t="shared" si="0"/>
        <v>26</v>
      </c>
      <c r="AI36" s="16" t="e">
        <f>INDEX(matrix7,AG36,AD37)</f>
        <v>#VALUE!</v>
      </c>
      <c r="AJ36" s="1">
        <f>IF(AG36=AF37,1,0)</f>
        <v>0</v>
      </c>
      <c r="AK36" s="1">
        <f>IF(AJ36=1,1/AI36,0)</f>
        <v>0</v>
      </c>
      <c r="AY36" t="e">
        <f aca="true" t="shared" si="36" ref="AY36:BI36">IF($AJ36=1,AM37,F36-$AI36*AM37)</f>
        <v>#VALUE!</v>
      </c>
      <c r="AZ36" t="e">
        <f t="shared" si="36"/>
        <v>#VALUE!</v>
      </c>
      <c r="BA36" t="e">
        <f t="shared" si="36"/>
        <v>#VALUE!</v>
      </c>
      <c r="BB36" t="e">
        <f t="shared" si="36"/>
        <v>#VALUE!</v>
      </c>
      <c r="BC36" t="e">
        <f t="shared" si="36"/>
        <v>#VALUE!</v>
      </c>
      <c r="BD36" t="e">
        <f t="shared" si="36"/>
        <v>#VALUE!</v>
      </c>
      <c r="BE36" t="e">
        <f t="shared" si="36"/>
        <v>#VALUE!</v>
      </c>
      <c r="BF36" t="e">
        <f t="shared" si="36"/>
        <v>#VALUE!</v>
      </c>
      <c r="BG36" t="e">
        <f t="shared" si="36"/>
        <v>#VALUE!</v>
      </c>
      <c r="BH36" t="e">
        <f t="shared" si="36"/>
        <v>#VALUE!</v>
      </c>
      <c r="BI36" t="e">
        <f t="shared" si="36"/>
        <v>#VALUE!</v>
      </c>
    </row>
    <row r="37" spans="2:61" ht="13.5" thickBot="1">
      <c r="B37" s="38"/>
      <c r="D37" s="17"/>
      <c r="E37"/>
      <c r="F37" s="16" t="str">
        <f aca="true" t="shared" si="37" ref="F37:M37">IF($D31&gt;0,AY31," ")</f>
        <v> </v>
      </c>
      <c r="G37" s="16" t="str">
        <f t="shared" si="37"/>
        <v> </v>
      </c>
      <c r="H37" s="16" t="str">
        <f t="shared" si="37"/>
        <v> </v>
      </c>
      <c r="I37" s="16" t="str">
        <f t="shared" si="37"/>
        <v> </v>
      </c>
      <c r="J37" s="16" t="str">
        <f t="shared" si="37"/>
        <v> </v>
      </c>
      <c r="K37" s="16" t="str">
        <f t="shared" si="37"/>
        <v> </v>
      </c>
      <c r="L37" s="16" t="str">
        <f t="shared" si="37"/>
        <v> </v>
      </c>
      <c r="M37" s="20" t="str">
        <f t="shared" si="37"/>
        <v> </v>
      </c>
      <c r="N37" s="13"/>
      <c r="O37" s="14"/>
      <c r="P37" s="16" t="str">
        <f>IF($D31&gt;0,BI31," ")</f>
        <v> </v>
      </c>
      <c r="Q37" s="1"/>
      <c r="AD37" s="17">
        <f>VLOOKUP(B37,alpha,2)</f>
        <v>0</v>
      </c>
      <c r="AE37" s="1"/>
      <c r="AF37" s="17" t="str">
        <f>IF(D37&gt;0,D37-10," ")</f>
        <v> </v>
      </c>
      <c r="AG37" s="1">
        <f t="shared" si="0"/>
        <v>27</v>
      </c>
      <c r="AI37" s="16" t="e">
        <f>INDEX(matrix7,AG37,AD37)</f>
        <v>#VALUE!</v>
      </c>
      <c r="AJ37" s="1">
        <f>IF(AG37=AF37,1,0)</f>
        <v>0</v>
      </c>
      <c r="AK37" s="1">
        <f>IF(AJ37=1,1/AI37,0)</f>
        <v>0</v>
      </c>
      <c r="AM37" s="16">
        <f aca="true" t="shared" si="38" ref="AM37:AW37">SUMPRODUCT($AK35:$AK38,F35:F38)</f>
        <v>0</v>
      </c>
      <c r="AN37" s="16">
        <f t="shared" si="38"/>
        <v>0</v>
      </c>
      <c r="AO37" s="16">
        <f t="shared" si="38"/>
        <v>0</v>
      </c>
      <c r="AP37" s="16">
        <f t="shared" si="38"/>
        <v>0</v>
      </c>
      <c r="AQ37" s="16">
        <f t="shared" si="38"/>
        <v>0</v>
      </c>
      <c r="AR37" s="16">
        <f t="shared" si="38"/>
        <v>0</v>
      </c>
      <c r="AS37" s="16">
        <f t="shared" si="38"/>
        <v>0</v>
      </c>
      <c r="AT37" s="16">
        <f t="shared" si="38"/>
        <v>0</v>
      </c>
      <c r="AU37" s="16">
        <f t="shared" si="38"/>
        <v>0</v>
      </c>
      <c r="AV37" s="16">
        <f t="shared" si="38"/>
        <v>0</v>
      </c>
      <c r="AW37" s="16">
        <f t="shared" si="38"/>
        <v>0</v>
      </c>
      <c r="AY37" t="e">
        <f aca="true" t="shared" si="39" ref="AY37:BI37">IF($AJ37=1,AM37,F37-$AI37*AM37)</f>
        <v>#VALUE!</v>
      </c>
      <c r="AZ37" t="e">
        <f t="shared" si="39"/>
        <v>#VALUE!</v>
      </c>
      <c r="BA37" t="e">
        <f t="shared" si="39"/>
        <v>#VALUE!</v>
      </c>
      <c r="BB37" t="e">
        <f t="shared" si="39"/>
        <v>#VALUE!</v>
      </c>
      <c r="BC37" t="e">
        <f t="shared" si="39"/>
        <v>#VALUE!</v>
      </c>
      <c r="BD37" t="e">
        <f t="shared" si="39"/>
        <v>#VALUE!</v>
      </c>
      <c r="BE37" t="e">
        <f t="shared" si="39"/>
        <v>#VALUE!</v>
      </c>
      <c r="BF37" t="e">
        <f t="shared" si="39"/>
        <v>#VALUE!</v>
      </c>
      <c r="BG37" t="e">
        <f t="shared" si="39"/>
        <v>#VALUE!</v>
      </c>
      <c r="BH37" t="e">
        <f t="shared" si="39"/>
        <v>#VALUE!</v>
      </c>
      <c r="BI37" t="e">
        <f t="shared" si="39"/>
        <v>#VALUE!</v>
      </c>
    </row>
    <row r="38" spans="2:61" ht="12.75">
      <c r="B38"/>
      <c r="C38"/>
      <c r="D38"/>
      <c r="E38"/>
      <c r="F38" s="16" t="str">
        <f aca="true" t="shared" si="40" ref="F38:M38">IF($D31&gt;0,AY32," ")</f>
        <v> </v>
      </c>
      <c r="G38" s="16" t="str">
        <f t="shared" si="40"/>
        <v> </v>
      </c>
      <c r="H38" s="16" t="str">
        <f t="shared" si="40"/>
        <v> </v>
      </c>
      <c r="I38" s="16" t="str">
        <f t="shared" si="40"/>
        <v> </v>
      </c>
      <c r="J38" s="16" t="str">
        <f t="shared" si="40"/>
        <v> </v>
      </c>
      <c r="K38" s="16" t="str">
        <f t="shared" si="40"/>
        <v> </v>
      </c>
      <c r="L38" s="16" t="str">
        <f t="shared" si="40"/>
        <v> </v>
      </c>
      <c r="M38" s="20" t="str">
        <f t="shared" si="40"/>
        <v> </v>
      </c>
      <c r="N38" s="13"/>
      <c r="O38" s="14"/>
      <c r="P38" s="16" t="str">
        <f>IF($D31&gt;0,BI32," ")</f>
        <v> </v>
      </c>
      <c r="Q38" s="1"/>
      <c r="AG38" s="1">
        <f t="shared" si="0"/>
        <v>28</v>
      </c>
      <c r="AI38" s="16" t="e">
        <f>INDEX(matrix7,AG38,AD37)</f>
        <v>#VALUE!</v>
      </c>
      <c r="AJ38" s="1">
        <f>IF(AG38=AF37,1,0)</f>
        <v>0</v>
      </c>
      <c r="AK38" s="1">
        <f>IF(AJ38=1,1/AI38,0)</f>
        <v>0</v>
      </c>
      <c r="AY38" t="e">
        <f aca="true" t="shared" si="41" ref="AY38:BI38">IF($AJ38=1,AM37,F38-$AI38*AM37)</f>
        <v>#VALUE!</v>
      </c>
      <c r="AZ38" t="e">
        <f t="shared" si="41"/>
        <v>#VALUE!</v>
      </c>
      <c r="BA38" t="e">
        <f t="shared" si="41"/>
        <v>#VALUE!</v>
      </c>
      <c r="BB38" t="e">
        <f t="shared" si="41"/>
        <v>#VALUE!</v>
      </c>
      <c r="BC38" t="e">
        <f t="shared" si="41"/>
        <v>#VALUE!</v>
      </c>
      <c r="BD38" t="e">
        <f t="shared" si="41"/>
        <v>#VALUE!</v>
      </c>
      <c r="BE38" t="e">
        <f t="shared" si="41"/>
        <v>#VALUE!</v>
      </c>
      <c r="BF38" t="e">
        <f t="shared" si="41"/>
        <v>#VALUE!</v>
      </c>
      <c r="BG38" t="e">
        <f t="shared" si="41"/>
        <v>#VALUE!</v>
      </c>
      <c r="BH38" t="e">
        <f t="shared" si="41"/>
        <v>#VALUE!</v>
      </c>
      <c r="BI38" t="e">
        <f t="shared" si="41"/>
        <v>#VALUE!</v>
      </c>
    </row>
    <row r="39" spans="2:33" ht="12.75">
      <c r="B39"/>
      <c r="C39"/>
      <c r="D39"/>
      <c r="E39"/>
      <c r="N39"/>
      <c r="P39" s="1"/>
      <c r="Q39" s="1"/>
      <c r="AG39" s="1">
        <f t="shared" si="0"/>
        <v>29</v>
      </c>
    </row>
    <row r="40" spans="2:33" ht="12.75">
      <c r="B40"/>
      <c r="C40"/>
      <c r="D40"/>
      <c r="E40"/>
      <c r="N40"/>
      <c r="P40" s="1"/>
      <c r="Q40" s="1"/>
      <c r="AG40" s="1">
        <f t="shared" si="0"/>
        <v>30</v>
      </c>
    </row>
    <row r="41" spans="2:61" ht="15.75">
      <c r="B41"/>
      <c r="C41"/>
      <c r="D41"/>
      <c r="E41"/>
      <c r="F41" s="11" t="str">
        <f aca="true" t="shared" si="42" ref="F41:M41">IF($D37&gt;0,AY35," ")</f>
        <v> </v>
      </c>
      <c r="G41" s="11" t="str">
        <f t="shared" si="42"/>
        <v> </v>
      </c>
      <c r="H41" s="11" t="str">
        <f t="shared" si="42"/>
        <v> </v>
      </c>
      <c r="I41" s="11" t="str">
        <f t="shared" si="42"/>
        <v> </v>
      </c>
      <c r="J41" s="11" t="str">
        <f t="shared" si="42"/>
        <v> </v>
      </c>
      <c r="K41" s="11" t="str">
        <f t="shared" si="42"/>
        <v> </v>
      </c>
      <c r="L41" s="11" t="str">
        <f t="shared" si="42"/>
        <v> </v>
      </c>
      <c r="M41" s="12" t="str">
        <f t="shared" si="42"/>
        <v> </v>
      </c>
      <c r="N41" s="13"/>
      <c r="O41" s="14"/>
      <c r="P41" s="11" t="str">
        <f>IF($D37&gt;0,BI35," ")</f>
        <v> </v>
      </c>
      <c r="Q41" s="1"/>
      <c r="AF41" s="15" t="e">
        <f>MOD(AF43,6)</f>
        <v>#VALUE!</v>
      </c>
      <c r="AG41" s="1">
        <f t="shared" si="0"/>
        <v>31</v>
      </c>
      <c r="AI41" s="11" t="e">
        <f>INDEX(matrix7,AG41,AD43)</f>
        <v>#VALUE!</v>
      </c>
      <c r="AJ41" s="1">
        <f>IF(AG41=AF43,1,0)</f>
        <v>0</v>
      </c>
      <c r="AK41" s="1">
        <f>IF(AJ41=1,1/AI41,0)</f>
        <v>0</v>
      </c>
      <c r="AY41" t="e">
        <f aca="true" t="shared" si="43" ref="AY41:BI41">IF($AJ41=1,AM43,F41-$AI41*AM43)</f>
        <v>#VALUE!</v>
      </c>
      <c r="AZ41" t="e">
        <f t="shared" si="43"/>
        <v>#VALUE!</v>
      </c>
      <c r="BA41" t="e">
        <f t="shared" si="43"/>
        <v>#VALUE!</v>
      </c>
      <c r="BB41" t="e">
        <f t="shared" si="43"/>
        <v>#VALUE!</v>
      </c>
      <c r="BC41" t="e">
        <f t="shared" si="43"/>
        <v>#VALUE!</v>
      </c>
      <c r="BD41" t="e">
        <f t="shared" si="43"/>
        <v>#VALUE!</v>
      </c>
      <c r="BE41" t="e">
        <f t="shared" si="43"/>
        <v>#VALUE!</v>
      </c>
      <c r="BF41" t="e">
        <f t="shared" si="43"/>
        <v>#VALUE!</v>
      </c>
      <c r="BG41" t="e">
        <f t="shared" si="43"/>
        <v>#VALUE!</v>
      </c>
      <c r="BH41" t="e">
        <f t="shared" si="43"/>
        <v>#VALUE!</v>
      </c>
      <c r="BI41" t="e">
        <f t="shared" si="43"/>
        <v>#VALUE!</v>
      </c>
    </row>
    <row r="42" spans="2:61" ht="13.5" thickBot="1">
      <c r="B42"/>
      <c r="C42"/>
      <c r="D42"/>
      <c r="E42"/>
      <c r="F42" s="16" t="str">
        <f aca="true" t="shared" si="44" ref="F42:M42">IF($D37&gt;0,AY36," ")</f>
        <v> </v>
      </c>
      <c r="G42" s="16" t="str">
        <f t="shared" si="44"/>
        <v> </v>
      </c>
      <c r="H42" s="16" t="str">
        <f t="shared" si="44"/>
        <v> </v>
      </c>
      <c r="I42" s="16" t="str">
        <f t="shared" si="44"/>
        <v> </v>
      </c>
      <c r="J42" s="16" t="str">
        <f t="shared" si="44"/>
        <v> </v>
      </c>
      <c r="K42" s="16" t="str">
        <f t="shared" si="44"/>
        <v> </v>
      </c>
      <c r="L42" s="16" t="str">
        <f t="shared" si="44"/>
        <v> </v>
      </c>
      <c r="M42" s="20" t="str">
        <f t="shared" si="44"/>
        <v> </v>
      </c>
      <c r="N42" s="13"/>
      <c r="O42" s="14"/>
      <c r="P42" s="16" t="str">
        <f>IF($D37&gt;0,BI36," ")</f>
        <v> </v>
      </c>
      <c r="Q42" s="1"/>
      <c r="AG42" s="1">
        <f t="shared" si="0"/>
        <v>32</v>
      </c>
      <c r="AI42" s="16" t="e">
        <f>INDEX(matrix7,AG42,AD43)</f>
        <v>#VALUE!</v>
      </c>
      <c r="AJ42" s="1">
        <f>IF(AG42=AF43,1,0)</f>
        <v>0</v>
      </c>
      <c r="AK42" s="1">
        <f>IF(AJ42=1,1/AI42,0)</f>
        <v>0</v>
      </c>
      <c r="AY42" t="e">
        <f aca="true" t="shared" si="45" ref="AY42:BI42">IF($AJ42=1,AM43,F42-$AI42*AM43)</f>
        <v>#VALUE!</v>
      </c>
      <c r="AZ42" t="e">
        <f t="shared" si="45"/>
        <v>#VALUE!</v>
      </c>
      <c r="BA42" t="e">
        <f t="shared" si="45"/>
        <v>#VALUE!</v>
      </c>
      <c r="BB42" t="e">
        <f t="shared" si="45"/>
        <v>#VALUE!</v>
      </c>
      <c r="BC42" t="e">
        <f t="shared" si="45"/>
        <v>#VALUE!</v>
      </c>
      <c r="BD42" t="e">
        <f t="shared" si="45"/>
        <v>#VALUE!</v>
      </c>
      <c r="BE42" t="e">
        <f t="shared" si="45"/>
        <v>#VALUE!</v>
      </c>
      <c r="BF42" t="e">
        <f t="shared" si="45"/>
        <v>#VALUE!</v>
      </c>
      <c r="BG42" t="e">
        <f t="shared" si="45"/>
        <v>#VALUE!</v>
      </c>
      <c r="BH42" t="e">
        <f t="shared" si="45"/>
        <v>#VALUE!</v>
      </c>
      <c r="BI42" t="e">
        <f t="shared" si="45"/>
        <v>#VALUE!</v>
      </c>
    </row>
    <row r="43" spans="2:61" ht="13.5" thickBot="1">
      <c r="B43" s="38"/>
      <c r="D43" s="17"/>
      <c r="E43"/>
      <c r="F43" s="16" t="str">
        <f aca="true" t="shared" si="46" ref="F43:M43">IF($D37&gt;0,AY37," ")</f>
        <v> </v>
      </c>
      <c r="G43" s="16" t="str">
        <f t="shared" si="46"/>
        <v> </v>
      </c>
      <c r="H43" s="16" t="str">
        <f t="shared" si="46"/>
        <v> </v>
      </c>
      <c r="I43" s="16" t="str">
        <f t="shared" si="46"/>
        <v> </v>
      </c>
      <c r="J43" s="16" t="str">
        <f t="shared" si="46"/>
        <v> </v>
      </c>
      <c r="K43" s="16" t="str">
        <f t="shared" si="46"/>
        <v> </v>
      </c>
      <c r="L43" s="16" t="str">
        <f t="shared" si="46"/>
        <v> </v>
      </c>
      <c r="M43" s="20" t="str">
        <f t="shared" si="46"/>
        <v> </v>
      </c>
      <c r="N43" s="13"/>
      <c r="O43" s="14"/>
      <c r="P43" s="16" t="str">
        <f>IF($D37&gt;0,BI37," ")</f>
        <v> </v>
      </c>
      <c r="Q43" s="1"/>
      <c r="AD43" s="17">
        <f>VLOOKUP(B43,alpha,2)</f>
        <v>0</v>
      </c>
      <c r="AE43" s="1"/>
      <c r="AF43" s="17" t="str">
        <f>IF(D43&gt;0,D43-10," ")</f>
        <v> </v>
      </c>
      <c r="AG43" s="1">
        <f aca="true" t="shared" si="47" ref="AG43:AG63">ROW(AE43)-10</f>
        <v>33</v>
      </c>
      <c r="AI43" s="16" t="e">
        <f>INDEX(matrix7,AG43,AD43)</f>
        <v>#VALUE!</v>
      </c>
      <c r="AJ43" s="1">
        <f>IF(AG43=AF43,1,0)</f>
        <v>0</v>
      </c>
      <c r="AK43" s="1">
        <f>IF(AJ43=1,1/AI43,0)</f>
        <v>0</v>
      </c>
      <c r="AM43" s="16">
        <f aca="true" t="shared" si="48" ref="AM43:AW43">SUMPRODUCT($AK41:$AK44,F41:F44)</f>
        <v>0</v>
      </c>
      <c r="AN43" s="16">
        <f t="shared" si="48"/>
        <v>0</v>
      </c>
      <c r="AO43" s="16">
        <f t="shared" si="48"/>
        <v>0</v>
      </c>
      <c r="AP43" s="16">
        <f t="shared" si="48"/>
        <v>0</v>
      </c>
      <c r="AQ43" s="16">
        <f t="shared" si="48"/>
        <v>0</v>
      </c>
      <c r="AR43" s="16">
        <f t="shared" si="48"/>
        <v>0</v>
      </c>
      <c r="AS43" s="16">
        <f t="shared" si="48"/>
        <v>0</v>
      </c>
      <c r="AT43" s="16">
        <f t="shared" si="48"/>
        <v>0</v>
      </c>
      <c r="AU43" s="16">
        <f t="shared" si="48"/>
        <v>0</v>
      </c>
      <c r="AV43" s="16">
        <f t="shared" si="48"/>
        <v>0</v>
      </c>
      <c r="AW43" s="16">
        <f t="shared" si="48"/>
        <v>0</v>
      </c>
      <c r="AY43" t="e">
        <f aca="true" t="shared" si="49" ref="AY43:BI43">IF($AJ43=1,AM43,F43-$AI43*AM43)</f>
        <v>#VALUE!</v>
      </c>
      <c r="AZ43" t="e">
        <f t="shared" si="49"/>
        <v>#VALUE!</v>
      </c>
      <c r="BA43" t="e">
        <f t="shared" si="49"/>
        <v>#VALUE!</v>
      </c>
      <c r="BB43" t="e">
        <f t="shared" si="49"/>
        <v>#VALUE!</v>
      </c>
      <c r="BC43" t="e">
        <f t="shared" si="49"/>
        <v>#VALUE!</v>
      </c>
      <c r="BD43" t="e">
        <f t="shared" si="49"/>
        <v>#VALUE!</v>
      </c>
      <c r="BE43" t="e">
        <f t="shared" si="49"/>
        <v>#VALUE!</v>
      </c>
      <c r="BF43" t="e">
        <f t="shared" si="49"/>
        <v>#VALUE!</v>
      </c>
      <c r="BG43" t="e">
        <f t="shared" si="49"/>
        <v>#VALUE!</v>
      </c>
      <c r="BH43" t="e">
        <f t="shared" si="49"/>
        <v>#VALUE!</v>
      </c>
      <c r="BI43" t="e">
        <f t="shared" si="49"/>
        <v>#VALUE!</v>
      </c>
    </row>
    <row r="44" spans="2:61" ht="12.75">
      <c r="B44"/>
      <c r="C44"/>
      <c r="D44"/>
      <c r="E44"/>
      <c r="F44" s="16" t="str">
        <f aca="true" t="shared" si="50" ref="F44:M44">IF($D37&gt;0,AY38," ")</f>
        <v> </v>
      </c>
      <c r="G44" s="16" t="str">
        <f t="shared" si="50"/>
        <v> </v>
      </c>
      <c r="H44" s="16" t="str">
        <f t="shared" si="50"/>
        <v> </v>
      </c>
      <c r="I44" s="16" t="str">
        <f t="shared" si="50"/>
        <v> </v>
      </c>
      <c r="J44" s="16" t="str">
        <f t="shared" si="50"/>
        <v> </v>
      </c>
      <c r="K44" s="16" t="str">
        <f t="shared" si="50"/>
        <v> </v>
      </c>
      <c r="L44" s="16" t="str">
        <f t="shared" si="50"/>
        <v> </v>
      </c>
      <c r="M44" s="20" t="str">
        <f t="shared" si="50"/>
        <v> </v>
      </c>
      <c r="N44" s="13"/>
      <c r="O44" s="14"/>
      <c r="P44" s="16" t="str">
        <f>IF($D37&gt;0,BI38," ")</f>
        <v> </v>
      </c>
      <c r="Q44" s="1"/>
      <c r="AG44" s="1">
        <f t="shared" si="47"/>
        <v>34</v>
      </c>
      <c r="AI44" s="16" t="e">
        <f>INDEX(matrix7,AG44,AD43)</f>
        <v>#VALUE!</v>
      </c>
      <c r="AJ44" s="1">
        <f>IF(AG44=AF43,1,0)</f>
        <v>0</v>
      </c>
      <c r="AK44" s="1">
        <f>IF(AJ44=1,1/AI44,0)</f>
        <v>0</v>
      </c>
      <c r="AY44" t="e">
        <f aca="true" t="shared" si="51" ref="AY44:BI44">IF($AJ44=1,AM43,F44-$AI44*AM43)</f>
        <v>#VALUE!</v>
      </c>
      <c r="AZ44" t="e">
        <f t="shared" si="51"/>
        <v>#VALUE!</v>
      </c>
      <c r="BA44" t="e">
        <f t="shared" si="51"/>
        <v>#VALUE!</v>
      </c>
      <c r="BB44" t="e">
        <f t="shared" si="51"/>
        <v>#VALUE!</v>
      </c>
      <c r="BC44" t="e">
        <f t="shared" si="51"/>
        <v>#VALUE!</v>
      </c>
      <c r="BD44" t="e">
        <f t="shared" si="51"/>
        <v>#VALUE!</v>
      </c>
      <c r="BE44" t="e">
        <f t="shared" si="51"/>
        <v>#VALUE!</v>
      </c>
      <c r="BF44" t="e">
        <f t="shared" si="51"/>
        <v>#VALUE!</v>
      </c>
      <c r="BG44" t="e">
        <f t="shared" si="51"/>
        <v>#VALUE!</v>
      </c>
      <c r="BH44" t="e">
        <f t="shared" si="51"/>
        <v>#VALUE!</v>
      </c>
      <c r="BI44" t="e">
        <f t="shared" si="51"/>
        <v>#VALUE!</v>
      </c>
    </row>
    <row r="45" spans="2:33" ht="12.75">
      <c r="B45"/>
      <c r="C45"/>
      <c r="D45"/>
      <c r="E45"/>
      <c r="N45"/>
      <c r="P45" s="1"/>
      <c r="Q45" s="1"/>
      <c r="AG45" s="1">
        <f t="shared" si="47"/>
        <v>35</v>
      </c>
    </row>
    <row r="46" spans="2:33" ht="12.75">
      <c r="B46"/>
      <c r="C46"/>
      <c r="D46"/>
      <c r="E46"/>
      <c r="N46"/>
      <c r="P46" s="1"/>
      <c r="Q46" s="1"/>
      <c r="AG46" s="1">
        <f t="shared" si="47"/>
        <v>36</v>
      </c>
    </row>
    <row r="47" spans="2:61" ht="15.75">
      <c r="B47"/>
      <c r="C47"/>
      <c r="D47"/>
      <c r="E47"/>
      <c r="F47" s="11" t="str">
        <f aca="true" t="shared" si="52" ref="F47:M47">IF($D43&gt;0,AY41," ")</f>
        <v> </v>
      </c>
      <c r="G47" s="11" t="str">
        <f t="shared" si="52"/>
        <v> </v>
      </c>
      <c r="H47" s="11" t="str">
        <f t="shared" si="52"/>
        <v> </v>
      </c>
      <c r="I47" s="11" t="str">
        <f t="shared" si="52"/>
        <v> </v>
      </c>
      <c r="J47" s="11" t="str">
        <f t="shared" si="52"/>
        <v> </v>
      </c>
      <c r="K47" s="11" t="str">
        <f t="shared" si="52"/>
        <v> </v>
      </c>
      <c r="L47" s="11" t="str">
        <f t="shared" si="52"/>
        <v> </v>
      </c>
      <c r="M47" s="12" t="str">
        <f t="shared" si="52"/>
        <v> </v>
      </c>
      <c r="N47" s="13"/>
      <c r="O47" s="14"/>
      <c r="P47" s="11" t="str">
        <f>IF($D43&gt;0,BI41," ")</f>
        <v> </v>
      </c>
      <c r="Q47" s="1"/>
      <c r="AF47" s="15" t="e">
        <f>MOD(AF49,6)</f>
        <v>#VALUE!</v>
      </c>
      <c r="AG47" s="1">
        <f t="shared" si="47"/>
        <v>37</v>
      </c>
      <c r="AI47" s="11" t="e">
        <f>INDEX(matrix7,AG47,AD49)</f>
        <v>#VALUE!</v>
      </c>
      <c r="AJ47" s="1">
        <f>IF(AG47=AF49,1,0)</f>
        <v>0</v>
      </c>
      <c r="AK47" s="1">
        <f>IF(AJ47=1,1/AI47,0)</f>
        <v>0</v>
      </c>
      <c r="AY47" t="e">
        <f aca="true" t="shared" si="53" ref="AY47:BI47">IF($AJ47=1,AM49,F47-$AI47*AM49)</f>
        <v>#VALUE!</v>
      </c>
      <c r="AZ47" t="e">
        <f t="shared" si="53"/>
        <v>#VALUE!</v>
      </c>
      <c r="BA47" t="e">
        <f t="shared" si="53"/>
        <v>#VALUE!</v>
      </c>
      <c r="BB47" t="e">
        <f t="shared" si="53"/>
        <v>#VALUE!</v>
      </c>
      <c r="BC47" t="e">
        <f t="shared" si="53"/>
        <v>#VALUE!</v>
      </c>
      <c r="BD47" t="e">
        <f t="shared" si="53"/>
        <v>#VALUE!</v>
      </c>
      <c r="BE47" t="e">
        <f t="shared" si="53"/>
        <v>#VALUE!</v>
      </c>
      <c r="BF47" t="e">
        <f t="shared" si="53"/>
        <v>#VALUE!</v>
      </c>
      <c r="BG47" t="e">
        <f t="shared" si="53"/>
        <v>#VALUE!</v>
      </c>
      <c r="BH47" t="e">
        <f t="shared" si="53"/>
        <v>#VALUE!</v>
      </c>
      <c r="BI47" t="e">
        <f t="shared" si="53"/>
        <v>#VALUE!</v>
      </c>
    </row>
    <row r="48" spans="2:61" ht="13.5" thickBot="1">
      <c r="B48"/>
      <c r="C48"/>
      <c r="D48"/>
      <c r="E48"/>
      <c r="F48" s="16" t="str">
        <f aca="true" t="shared" si="54" ref="F48:M48">IF($D43&gt;0,AY42," ")</f>
        <v> </v>
      </c>
      <c r="G48" s="16" t="str">
        <f t="shared" si="54"/>
        <v> </v>
      </c>
      <c r="H48" s="16" t="str">
        <f t="shared" si="54"/>
        <v> </v>
      </c>
      <c r="I48" s="16" t="str">
        <f t="shared" si="54"/>
        <v> </v>
      </c>
      <c r="J48" s="16" t="str">
        <f t="shared" si="54"/>
        <v> </v>
      </c>
      <c r="K48" s="16" t="str">
        <f t="shared" si="54"/>
        <v> </v>
      </c>
      <c r="L48" s="16" t="str">
        <f t="shared" si="54"/>
        <v> </v>
      </c>
      <c r="M48" s="20" t="str">
        <f t="shared" si="54"/>
        <v> </v>
      </c>
      <c r="N48" s="13"/>
      <c r="O48" s="14"/>
      <c r="P48" s="16" t="str">
        <f>IF($D43&gt;0,BI42," ")</f>
        <v> </v>
      </c>
      <c r="Q48" s="1"/>
      <c r="AG48" s="1">
        <f t="shared" si="47"/>
        <v>38</v>
      </c>
      <c r="AI48" s="16" t="e">
        <f>INDEX(matrix7,AG48,AD49)</f>
        <v>#VALUE!</v>
      </c>
      <c r="AJ48" s="1">
        <f>IF(AG48=AF49,1,0)</f>
        <v>0</v>
      </c>
      <c r="AK48" s="1">
        <f>IF(AJ48=1,1/AI48,0)</f>
        <v>0</v>
      </c>
      <c r="AY48" t="e">
        <f aca="true" t="shared" si="55" ref="AY48:BI48">IF($AJ48=1,AM49,F48-$AI48*AM49)</f>
        <v>#VALUE!</v>
      </c>
      <c r="AZ48" t="e">
        <f t="shared" si="55"/>
        <v>#VALUE!</v>
      </c>
      <c r="BA48" t="e">
        <f t="shared" si="55"/>
        <v>#VALUE!</v>
      </c>
      <c r="BB48" t="e">
        <f t="shared" si="55"/>
        <v>#VALUE!</v>
      </c>
      <c r="BC48" t="e">
        <f t="shared" si="55"/>
        <v>#VALUE!</v>
      </c>
      <c r="BD48" t="e">
        <f t="shared" si="55"/>
        <v>#VALUE!</v>
      </c>
      <c r="BE48" t="e">
        <f t="shared" si="55"/>
        <v>#VALUE!</v>
      </c>
      <c r="BF48" t="e">
        <f t="shared" si="55"/>
        <v>#VALUE!</v>
      </c>
      <c r="BG48" t="e">
        <f t="shared" si="55"/>
        <v>#VALUE!</v>
      </c>
      <c r="BH48" t="e">
        <f t="shared" si="55"/>
        <v>#VALUE!</v>
      </c>
      <c r="BI48" t="e">
        <f t="shared" si="55"/>
        <v>#VALUE!</v>
      </c>
    </row>
    <row r="49" spans="2:61" ht="13.5" thickBot="1">
      <c r="B49" s="38"/>
      <c r="D49" s="17"/>
      <c r="E49"/>
      <c r="F49" s="16" t="str">
        <f aca="true" t="shared" si="56" ref="F49:M49">IF($D43&gt;0,AY43," ")</f>
        <v> </v>
      </c>
      <c r="G49" s="16" t="str">
        <f t="shared" si="56"/>
        <v> </v>
      </c>
      <c r="H49" s="16" t="str">
        <f t="shared" si="56"/>
        <v> </v>
      </c>
      <c r="I49" s="16" t="str">
        <f t="shared" si="56"/>
        <v> </v>
      </c>
      <c r="J49" s="16" t="str">
        <f t="shared" si="56"/>
        <v> </v>
      </c>
      <c r="K49" s="16" t="str">
        <f t="shared" si="56"/>
        <v> </v>
      </c>
      <c r="L49" s="16" t="str">
        <f t="shared" si="56"/>
        <v> </v>
      </c>
      <c r="M49" s="20" t="str">
        <f t="shared" si="56"/>
        <v> </v>
      </c>
      <c r="N49" s="13"/>
      <c r="O49" s="14"/>
      <c r="P49" s="16" t="str">
        <f>IF($D43&gt;0,BI43," ")</f>
        <v> </v>
      </c>
      <c r="Q49" s="1"/>
      <c r="AD49" s="17">
        <f>VLOOKUP(B49,alpha,2)</f>
        <v>0</v>
      </c>
      <c r="AE49" s="1"/>
      <c r="AF49" s="17" t="str">
        <f>IF(D49&gt;0,D49-10," ")</f>
        <v> </v>
      </c>
      <c r="AG49" s="1">
        <f t="shared" si="47"/>
        <v>39</v>
      </c>
      <c r="AI49" s="16" t="e">
        <f>INDEX(matrix7,AG49,AD49)</f>
        <v>#VALUE!</v>
      </c>
      <c r="AJ49" s="1">
        <f>IF(AG49=AF49,1,0)</f>
        <v>0</v>
      </c>
      <c r="AK49" s="1">
        <f>IF(AJ49=1,1/AI49,0)</f>
        <v>0</v>
      </c>
      <c r="AM49" s="16">
        <f aca="true" t="shared" si="57" ref="AM49:AW49">SUMPRODUCT($AK47:$AK50,F47:F50)</f>
        <v>0</v>
      </c>
      <c r="AN49" s="16">
        <f t="shared" si="57"/>
        <v>0</v>
      </c>
      <c r="AO49" s="16">
        <f t="shared" si="57"/>
        <v>0</v>
      </c>
      <c r="AP49" s="16">
        <f t="shared" si="57"/>
        <v>0</v>
      </c>
      <c r="AQ49" s="16">
        <f t="shared" si="57"/>
        <v>0</v>
      </c>
      <c r="AR49" s="16">
        <f t="shared" si="57"/>
        <v>0</v>
      </c>
      <c r="AS49" s="16">
        <f t="shared" si="57"/>
        <v>0</v>
      </c>
      <c r="AT49" s="16">
        <f t="shared" si="57"/>
        <v>0</v>
      </c>
      <c r="AU49" s="16">
        <f t="shared" si="57"/>
        <v>0</v>
      </c>
      <c r="AV49" s="16">
        <f t="shared" si="57"/>
        <v>0</v>
      </c>
      <c r="AW49" s="16">
        <f t="shared" si="57"/>
        <v>0</v>
      </c>
      <c r="AY49" t="e">
        <f aca="true" t="shared" si="58" ref="AY49:BI49">IF($AJ49=1,AM49,F49-$AI49*AM49)</f>
        <v>#VALUE!</v>
      </c>
      <c r="AZ49" t="e">
        <f t="shared" si="58"/>
        <v>#VALUE!</v>
      </c>
      <c r="BA49" t="e">
        <f t="shared" si="58"/>
        <v>#VALUE!</v>
      </c>
      <c r="BB49" t="e">
        <f t="shared" si="58"/>
        <v>#VALUE!</v>
      </c>
      <c r="BC49" t="e">
        <f t="shared" si="58"/>
        <v>#VALUE!</v>
      </c>
      <c r="BD49" t="e">
        <f t="shared" si="58"/>
        <v>#VALUE!</v>
      </c>
      <c r="BE49" t="e">
        <f t="shared" si="58"/>
        <v>#VALUE!</v>
      </c>
      <c r="BF49" t="e">
        <f t="shared" si="58"/>
        <v>#VALUE!</v>
      </c>
      <c r="BG49" t="e">
        <f t="shared" si="58"/>
        <v>#VALUE!</v>
      </c>
      <c r="BH49" t="e">
        <f t="shared" si="58"/>
        <v>#VALUE!</v>
      </c>
      <c r="BI49" t="e">
        <f t="shared" si="58"/>
        <v>#VALUE!</v>
      </c>
    </row>
    <row r="50" spans="2:61" ht="12.75">
      <c r="B50"/>
      <c r="C50"/>
      <c r="D50"/>
      <c r="E50"/>
      <c r="F50" s="16" t="str">
        <f aca="true" t="shared" si="59" ref="F50:M50">IF($D43&gt;0,AY44," ")</f>
        <v> </v>
      </c>
      <c r="G50" s="16" t="str">
        <f t="shared" si="59"/>
        <v> </v>
      </c>
      <c r="H50" s="16" t="str">
        <f t="shared" si="59"/>
        <v> </v>
      </c>
      <c r="I50" s="16" t="str">
        <f t="shared" si="59"/>
        <v> </v>
      </c>
      <c r="J50" s="16" t="str">
        <f t="shared" si="59"/>
        <v> </v>
      </c>
      <c r="K50" s="16" t="str">
        <f t="shared" si="59"/>
        <v> </v>
      </c>
      <c r="L50" s="16" t="str">
        <f t="shared" si="59"/>
        <v> </v>
      </c>
      <c r="M50" s="20" t="str">
        <f t="shared" si="59"/>
        <v> </v>
      </c>
      <c r="N50" s="13"/>
      <c r="O50" s="14"/>
      <c r="P50" s="16" t="str">
        <f>IF($D43&gt;0,BI44," ")</f>
        <v> </v>
      </c>
      <c r="Q50" s="1"/>
      <c r="AG50" s="1">
        <f t="shared" si="47"/>
        <v>40</v>
      </c>
      <c r="AI50" s="16" t="e">
        <f>INDEX(matrix7,AG50,AD49)</f>
        <v>#VALUE!</v>
      </c>
      <c r="AJ50" s="1">
        <f>IF(AG50=AF49,1,0)</f>
        <v>0</v>
      </c>
      <c r="AK50" s="1">
        <f>IF(AJ50=1,1/AI50,0)</f>
        <v>0</v>
      </c>
      <c r="AY50" t="e">
        <f aca="true" t="shared" si="60" ref="AY50:BI50">IF($AJ50=1,AM49,F50-$AI50*AM49)</f>
        <v>#VALUE!</v>
      </c>
      <c r="AZ50" t="e">
        <f t="shared" si="60"/>
        <v>#VALUE!</v>
      </c>
      <c r="BA50" t="e">
        <f t="shared" si="60"/>
        <v>#VALUE!</v>
      </c>
      <c r="BB50" t="e">
        <f t="shared" si="60"/>
        <v>#VALUE!</v>
      </c>
      <c r="BC50" t="e">
        <f t="shared" si="60"/>
        <v>#VALUE!</v>
      </c>
      <c r="BD50" t="e">
        <f t="shared" si="60"/>
        <v>#VALUE!</v>
      </c>
      <c r="BE50" t="e">
        <f t="shared" si="60"/>
        <v>#VALUE!</v>
      </c>
      <c r="BF50" t="e">
        <f t="shared" si="60"/>
        <v>#VALUE!</v>
      </c>
      <c r="BG50" t="e">
        <f t="shared" si="60"/>
        <v>#VALUE!</v>
      </c>
      <c r="BH50" t="e">
        <f t="shared" si="60"/>
        <v>#VALUE!</v>
      </c>
      <c r="BI50" t="e">
        <f t="shared" si="60"/>
        <v>#VALUE!</v>
      </c>
    </row>
    <row r="51" spans="2:33" ht="12.75">
      <c r="B51"/>
      <c r="C51"/>
      <c r="D51"/>
      <c r="E51"/>
      <c r="N51"/>
      <c r="P51" s="1"/>
      <c r="Q51" s="1"/>
      <c r="AG51" s="1">
        <f t="shared" si="47"/>
        <v>41</v>
      </c>
    </row>
    <row r="52" spans="2:33" ht="12.75">
      <c r="B52"/>
      <c r="C52"/>
      <c r="D52"/>
      <c r="E52"/>
      <c r="N52"/>
      <c r="P52" s="1"/>
      <c r="Q52" s="1"/>
      <c r="AG52" s="1">
        <f t="shared" si="47"/>
        <v>42</v>
      </c>
    </row>
    <row r="53" spans="2:61" ht="15.75">
      <c r="B53"/>
      <c r="C53"/>
      <c r="D53"/>
      <c r="E53"/>
      <c r="F53" s="11" t="str">
        <f aca="true" t="shared" si="61" ref="F53:M53">IF($D49&gt;0,AY47," ")</f>
        <v> </v>
      </c>
      <c r="G53" s="11" t="str">
        <f t="shared" si="61"/>
        <v> </v>
      </c>
      <c r="H53" s="11" t="str">
        <f t="shared" si="61"/>
        <v> </v>
      </c>
      <c r="I53" s="11" t="str">
        <f t="shared" si="61"/>
        <v> </v>
      </c>
      <c r="J53" s="11" t="str">
        <f t="shared" si="61"/>
        <v> </v>
      </c>
      <c r="K53" s="11" t="str">
        <f t="shared" si="61"/>
        <v> </v>
      </c>
      <c r="L53" s="11" t="str">
        <f t="shared" si="61"/>
        <v> </v>
      </c>
      <c r="M53" s="12" t="str">
        <f t="shared" si="61"/>
        <v> </v>
      </c>
      <c r="N53" s="13"/>
      <c r="O53" s="14"/>
      <c r="P53" s="11" t="str">
        <f>IF($D49&gt;0,BI47," ")</f>
        <v> </v>
      </c>
      <c r="Q53" s="1"/>
      <c r="AF53" s="15" t="e">
        <f>MOD(AF55,6)</f>
        <v>#VALUE!</v>
      </c>
      <c r="AG53" s="1">
        <f t="shared" si="47"/>
        <v>43</v>
      </c>
      <c r="AI53" s="11" t="e">
        <f>INDEX(matrix7,AG53,AD55)</f>
        <v>#VALUE!</v>
      </c>
      <c r="AJ53" s="1">
        <f>IF(AG53=AF55,1,0)</f>
        <v>0</v>
      </c>
      <c r="AK53" s="1">
        <f>IF(AJ53=1,1/AI53,0)</f>
        <v>0</v>
      </c>
      <c r="AY53" t="e">
        <f aca="true" t="shared" si="62" ref="AY53:BI53">IF($AJ53=1,AM55,F53-$AI53*AM55)</f>
        <v>#VALUE!</v>
      </c>
      <c r="AZ53" t="e">
        <f t="shared" si="62"/>
        <v>#VALUE!</v>
      </c>
      <c r="BA53" t="e">
        <f t="shared" si="62"/>
        <v>#VALUE!</v>
      </c>
      <c r="BB53" t="e">
        <f t="shared" si="62"/>
        <v>#VALUE!</v>
      </c>
      <c r="BC53" t="e">
        <f t="shared" si="62"/>
        <v>#VALUE!</v>
      </c>
      <c r="BD53" t="e">
        <f t="shared" si="62"/>
        <v>#VALUE!</v>
      </c>
      <c r="BE53" t="e">
        <f t="shared" si="62"/>
        <v>#VALUE!</v>
      </c>
      <c r="BF53" t="e">
        <f t="shared" si="62"/>
        <v>#VALUE!</v>
      </c>
      <c r="BG53" t="e">
        <f t="shared" si="62"/>
        <v>#VALUE!</v>
      </c>
      <c r="BH53" t="e">
        <f t="shared" si="62"/>
        <v>#VALUE!</v>
      </c>
      <c r="BI53" t="e">
        <f t="shared" si="62"/>
        <v>#VALUE!</v>
      </c>
    </row>
    <row r="54" spans="2:61" ht="13.5" thickBot="1">
      <c r="B54"/>
      <c r="C54"/>
      <c r="D54"/>
      <c r="E54"/>
      <c r="F54" s="16" t="str">
        <f aca="true" t="shared" si="63" ref="F54:M54">IF($D49&gt;0,AY48," ")</f>
        <v> </v>
      </c>
      <c r="G54" s="16" t="str">
        <f t="shared" si="63"/>
        <v> </v>
      </c>
      <c r="H54" s="16" t="str">
        <f t="shared" si="63"/>
        <v> </v>
      </c>
      <c r="I54" s="16" t="str">
        <f t="shared" si="63"/>
        <v> </v>
      </c>
      <c r="J54" s="16" t="str">
        <f t="shared" si="63"/>
        <v> </v>
      </c>
      <c r="K54" s="16" t="str">
        <f t="shared" si="63"/>
        <v> </v>
      </c>
      <c r="L54" s="16" t="str">
        <f t="shared" si="63"/>
        <v> </v>
      </c>
      <c r="M54" s="20" t="str">
        <f t="shared" si="63"/>
        <v> </v>
      </c>
      <c r="N54" s="13"/>
      <c r="O54" s="14"/>
      <c r="P54" s="16" t="str">
        <f>IF($D49&gt;0,BI48," ")</f>
        <v> </v>
      </c>
      <c r="Q54" s="1"/>
      <c r="AG54" s="1">
        <f t="shared" si="47"/>
        <v>44</v>
      </c>
      <c r="AI54" s="16" t="e">
        <f>INDEX(matrix7,AG54,AD55)</f>
        <v>#VALUE!</v>
      </c>
      <c r="AJ54" s="1">
        <f>IF(AG54=AF55,1,0)</f>
        <v>0</v>
      </c>
      <c r="AK54" s="1">
        <f>IF(AJ54=1,1/AI54,0)</f>
        <v>0</v>
      </c>
      <c r="AY54" t="e">
        <f aca="true" t="shared" si="64" ref="AY54:BI54">IF($AJ54=1,AM55,F54-$AI54*AM55)</f>
        <v>#VALUE!</v>
      </c>
      <c r="AZ54" t="e">
        <f t="shared" si="64"/>
        <v>#VALUE!</v>
      </c>
      <c r="BA54" t="e">
        <f t="shared" si="64"/>
        <v>#VALUE!</v>
      </c>
      <c r="BB54" t="e">
        <f t="shared" si="64"/>
        <v>#VALUE!</v>
      </c>
      <c r="BC54" t="e">
        <f t="shared" si="64"/>
        <v>#VALUE!</v>
      </c>
      <c r="BD54" t="e">
        <f t="shared" si="64"/>
        <v>#VALUE!</v>
      </c>
      <c r="BE54" t="e">
        <f t="shared" si="64"/>
        <v>#VALUE!</v>
      </c>
      <c r="BF54" t="e">
        <f t="shared" si="64"/>
        <v>#VALUE!</v>
      </c>
      <c r="BG54" t="e">
        <f t="shared" si="64"/>
        <v>#VALUE!</v>
      </c>
      <c r="BH54" t="e">
        <f t="shared" si="64"/>
        <v>#VALUE!</v>
      </c>
      <c r="BI54" t="e">
        <f t="shared" si="64"/>
        <v>#VALUE!</v>
      </c>
    </row>
    <row r="55" spans="2:61" ht="13.5" thickBot="1">
      <c r="B55" s="17"/>
      <c r="D55" s="17"/>
      <c r="E55"/>
      <c r="F55" s="16" t="str">
        <f aca="true" t="shared" si="65" ref="F55:M55">IF($D49&gt;0,AY49," ")</f>
        <v> </v>
      </c>
      <c r="G55" s="16" t="str">
        <f t="shared" si="65"/>
        <v> </v>
      </c>
      <c r="H55" s="16" t="str">
        <f t="shared" si="65"/>
        <v> </v>
      </c>
      <c r="I55" s="16" t="str">
        <f t="shared" si="65"/>
        <v> </v>
      </c>
      <c r="J55" s="16" t="str">
        <f t="shared" si="65"/>
        <v> </v>
      </c>
      <c r="K55" s="16" t="str">
        <f t="shared" si="65"/>
        <v> </v>
      </c>
      <c r="L55" s="16" t="str">
        <f t="shared" si="65"/>
        <v> </v>
      </c>
      <c r="M55" s="20" t="str">
        <f t="shared" si="65"/>
        <v> </v>
      </c>
      <c r="N55" s="13"/>
      <c r="O55" s="14"/>
      <c r="P55" s="16" t="str">
        <f>IF($D49&gt;0,BI49," ")</f>
        <v> </v>
      </c>
      <c r="Q55" s="1"/>
      <c r="AD55" s="17">
        <f>VLOOKUP(B55,alpha,2)</f>
        <v>0</v>
      </c>
      <c r="AE55" s="1"/>
      <c r="AF55" s="17" t="str">
        <f>IF(D55&gt;0,D55-10," ")</f>
        <v> </v>
      </c>
      <c r="AG55" s="1">
        <f t="shared" si="47"/>
        <v>45</v>
      </c>
      <c r="AI55" s="16" t="e">
        <f>INDEX(matrix7,AG55,AD55)</f>
        <v>#VALUE!</v>
      </c>
      <c r="AJ55" s="1">
        <f>IF(AG55=AF55,1,0)</f>
        <v>0</v>
      </c>
      <c r="AK55" s="1">
        <f>IF(AJ55=1,1/AI55,0)</f>
        <v>0</v>
      </c>
      <c r="AM55" s="16">
        <f aca="true" t="shared" si="66" ref="AM55:AW55">SUMPRODUCT($AK53:$AK56,F53:F56)</f>
        <v>0</v>
      </c>
      <c r="AN55" s="16">
        <f t="shared" si="66"/>
        <v>0</v>
      </c>
      <c r="AO55" s="16">
        <f t="shared" si="66"/>
        <v>0</v>
      </c>
      <c r="AP55" s="16">
        <f t="shared" si="66"/>
        <v>0</v>
      </c>
      <c r="AQ55" s="16">
        <f t="shared" si="66"/>
        <v>0</v>
      </c>
      <c r="AR55" s="16">
        <f t="shared" si="66"/>
        <v>0</v>
      </c>
      <c r="AS55" s="16">
        <f t="shared" si="66"/>
        <v>0</v>
      </c>
      <c r="AT55" s="16">
        <f t="shared" si="66"/>
        <v>0</v>
      </c>
      <c r="AU55" s="16">
        <f t="shared" si="66"/>
        <v>0</v>
      </c>
      <c r="AV55" s="16">
        <f t="shared" si="66"/>
        <v>0</v>
      </c>
      <c r="AW55" s="16">
        <f t="shared" si="66"/>
        <v>0</v>
      </c>
      <c r="AY55" t="e">
        <f aca="true" t="shared" si="67" ref="AY55:BI55">IF($AJ55=1,AM55,F55-$AI55*AM55)</f>
        <v>#VALUE!</v>
      </c>
      <c r="AZ55" t="e">
        <f t="shared" si="67"/>
        <v>#VALUE!</v>
      </c>
      <c r="BA55" t="e">
        <f t="shared" si="67"/>
        <v>#VALUE!</v>
      </c>
      <c r="BB55" t="e">
        <f t="shared" si="67"/>
        <v>#VALUE!</v>
      </c>
      <c r="BC55" t="e">
        <f t="shared" si="67"/>
        <v>#VALUE!</v>
      </c>
      <c r="BD55" t="e">
        <f t="shared" si="67"/>
        <v>#VALUE!</v>
      </c>
      <c r="BE55" t="e">
        <f t="shared" si="67"/>
        <v>#VALUE!</v>
      </c>
      <c r="BF55" t="e">
        <f t="shared" si="67"/>
        <v>#VALUE!</v>
      </c>
      <c r="BG55" t="e">
        <f t="shared" si="67"/>
        <v>#VALUE!</v>
      </c>
      <c r="BH55" t="e">
        <f t="shared" si="67"/>
        <v>#VALUE!</v>
      </c>
      <c r="BI55" t="e">
        <f t="shared" si="67"/>
        <v>#VALUE!</v>
      </c>
    </row>
    <row r="56" spans="2:61" ht="12.75">
      <c r="B56"/>
      <c r="C56"/>
      <c r="D56"/>
      <c r="E56"/>
      <c r="F56" s="16" t="str">
        <f aca="true" t="shared" si="68" ref="F56:M56">IF($D49&gt;0,AY50," ")</f>
        <v> </v>
      </c>
      <c r="G56" s="16" t="str">
        <f t="shared" si="68"/>
        <v> </v>
      </c>
      <c r="H56" s="16" t="str">
        <f t="shared" si="68"/>
        <v> </v>
      </c>
      <c r="I56" s="16" t="str">
        <f t="shared" si="68"/>
        <v> </v>
      </c>
      <c r="J56" s="16" t="str">
        <f t="shared" si="68"/>
        <v> </v>
      </c>
      <c r="K56" s="16" t="str">
        <f t="shared" si="68"/>
        <v> </v>
      </c>
      <c r="L56" s="16" t="str">
        <f t="shared" si="68"/>
        <v> </v>
      </c>
      <c r="M56" s="20" t="str">
        <f t="shared" si="68"/>
        <v> </v>
      </c>
      <c r="N56" s="13"/>
      <c r="O56" s="14"/>
      <c r="P56" s="16" t="str">
        <f>IF($D49&gt;0,BI50," ")</f>
        <v> </v>
      </c>
      <c r="Q56" s="1"/>
      <c r="AG56" s="1">
        <f t="shared" si="47"/>
        <v>46</v>
      </c>
      <c r="AI56" s="16" t="e">
        <f>INDEX(matrix7,AG56,AD55)</f>
        <v>#VALUE!</v>
      </c>
      <c r="AJ56" s="1">
        <f>IF(AG56=AF55,1,0)</f>
        <v>0</v>
      </c>
      <c r="AK56" s="1">
        <f>IF(AJ56=1,1/AI56,0)</f>
        <v>0</v>
      </c>
      <c r="AY56" t="e">
        <f aca="true" t="shared" si="69" ref="AY56:BI56">IF($AJ56=1,AM55,F56-$AI56*AM55)</f>
        <v>#VALUE!</v>
      </c>
      <c r="AZ56" t="e">
        <f t="shared" si="69"/>
        <v>#VALUE!</v>
      </c>
      <c r="BA56" t="e">
        <f t="shared" si="69"/>
        <v>#VALUE!</v>
      </c>
      <c r="BB56" t="e">
        <f t="shared" si="69"/>
        <v>#VALUE!</v>
      </c>
      <c r="BC56" t="e">
        <f t="shared" si="69"/>
        <v>#VALUE!</v>
      </c>
      <c r="BD56" t="e">
        <f t="shared" si="69"/>
        <v>#VALUE!</v>
      </c>
      <c r="BE56" t="e">
        <f t="shared" si="69"/>
        <v>#VALUE!</v>
      </c>
      <c r="BF56" t="e">
        <f t="shared" si="69"/>
        <v>#VALUE!</v>
      </c>
      <c r="BG56" t="e">
        <f t="shared" si="69"/>
        <v>#VALUE!</v>
      </c>
      <c r="BH56" t="e">
        <f t="shared" si="69"/>
        <v>#VALUE!</v>
      </c>
      <c r="BI56" t="e">
        <f t="shared" si="69"/>
        <v>#VALUE!</v>
      </c>
    </row>
    <row r="57" spans="2:33" ht="12.75">
      <c r="B57"/>
      <c r="C57"/>
      <c r="D57"/>
      <c r="E57"/>
      <c r="N57" s="8"/>
      <c r="P57" s="1"/>
      <c r="Q57" s="1"/>
      <c r="AG57" s="1">
        <f t="shared" si="47"/>
        <v>47</v>
      </c>
    </row>
    <row r="58" spans="2:33" ht="12.75">
      <c r="B58"/>
      <c r="C58"/>
      <c r="D58"/>
      <c r="E58"/>
      <c r="N58" s="8"/>
      <c r="P58" s="1"/>
      <c r="Q58" s="1"/>
      <c r="AG58" s="1">
        <f t="shared" si="47"/>
        <v>48</v>
      </c>
    </row>
    <row r="59" spans="2:61" ht="15.75">
      <c r="B59"/>
      <c r="C59"/>
      <c r="D59"/>
      <c r="E59"/>
      <c r="F59" s="11" t="str">
        <f aca="true" t="shared" si="70" ref="F59:N59">IF($D55&gt;0,AY53," ")</f>
        <v> </v>
      </c>
      <c r="G59" s="11" t="str">
        <f t="shared" si="70"/>
        <v> </v>
      </c>
      <c r="H59" s="11" t="str">
        <f t="shared" si="70"/>
        <v> </v>
      </c>
      <c r="I59" s="11" t="str">
        <f t="shared" si="70"/>
        <v> </v>
      </c>
      <c r="J59" s="11" t="str">
        <f t="shared" si="70"/>
        <v> </v>
      </c>
      <c r="K59" s="11" t="str">
        <f t="shared" si="70"/>
        <v> </v>
      </c>
      <c r="L59" s="11" t="str">
        <f t="shared" si="70"/>
        <v> </v>
      </c>
      <c r="M59" s="12" t="str">
        <f t="shared" si="70"/>
        <v> </v>
      </c>
      <c r="N59" s="13" t="str">
        <f t="shared" si="70"/>
        <v> </v>
      </c>
      <c r="O59" s="14"/>
      <c r="P59" s="11" t="str">
        <f>IF($D55&gt;0,BI53," ")</f>
        <v> </v>
      </c>
      <c r="Q59" s="1"/>
      <c r="AF59" s="15" t="e">
        <f>MOD(AF61,6)</f>
        <v>#VALUE!</v>
      </c>
      <c r="AG59" s="1">
        <f t="shared" si="47"/>
        <v>49</v>
      </c>
      <c r="AI59" s="11" t="e">
        <f>INDEX(matrix7,AG59,AD61)</f>
        <v>#VALUE!</v>
      </c>
      <c r="AJ59" s="1">
        <f>IF(AG59=AF61,1,0)</f>
        <v>0</v>
      </c>
      <c r="AK59" s="1">
        <f>IF(AJ59=1,1/AI59,0)</f>
        <v>0</v>
      </c>
      <c r="AY59" t="e">
        <f aca="true" t="shared" si="71" ref="AY59:BI59">IF($AJ59=1,AM61,F59-$AI59*AM61)</f>
        <v>#VALUE!</v>
      </c>
      <c r="AZ59" t="e">
        <f t="shared" si="71"/>
        <v>#VALUE!</v>
      </c>
      <c r="BA59" t="e">
        <f t="shared" si="71"/>
        <v>#VALUE!</v>
      </c>
      <c r="BB59" t="e">
        <f t="shared" si="71"/>
        <v>#VALUE!</v>
      </c>
      <c r="BC59" t="e">
        <f t="shared" si="71"/>
        <v>#VALUE!</v>
      </c>
      <c r="BD59" t="e">
        <f t="shared" si="71"/>
        <v>#VALUE!</v>
      </c>
      <c r="BE59" t="e">
        <f t="shared" si="71"/>
        <v>#VALUE!</v>
      </c>
      <c r="BF59" t="e">
        <f t="shared" si="71"/>
        <v>#VALUE!</v>
      </c>
      <c r="BG59" t="e">
        <f t="shared" si="71"/>
        <v>#VALUE!</v>
      </c>
      <c r="BH59" t="e">
        <f t="shared" si="71"/>
        <v>#VALUE!</v>
      </c>
      <c r="BI59" t="e">
        <f t="shared" si="71"/>
        <v>#VALUE!</v>
      </c>
    </row>
    <row r="60" spans="2:61" ht="13.5" thickBot="1">
      <c r="B60"/>
      <c r="C60"/>
      <c r="D60"/>
      <c r="E60"/>
      <c r="F60" s="16" t="str">
        <f aca="true" t="shared" si="72" ref="F60:N60">IF($D55&gt;0,AY54," ")</f>
        <v> </v>
      </c>
      <c r="G60" s="16" t="str">
        <f t="shared" si="72"/>
        <v> </v>
      </c>
      <c r="H60" s="16" t="str">
        <f t="shared" si="72"/>
        <v> </v>
      </c>
      <c r="I60" s="16" t="str">
        <f t="shared" si="72"/>
        <v> </v>
      </c>
      <c r="J60" s="16" t="str">
        <f t="shared" si="72"/>
        <v> </v>
      </c>
      <c r="K60" s="16" t="str">
        <f t="shared" si="72"/>
        <v> </v>
      </c>
      <c r="L60" s="16" t="str">
        <f t="shared" si="72"/>
        <v> </v>
      </c>
      <c r="M60" s="20" t="str">
        <f t="shared" si="72"/>
        <v> </v>
      </c>
      <c r="N60" s="13" t="str">
        <f t="shared" si="72"/>
        <v> </v>
      </c>
      <c r="O60" s="14"/>
      <c r="P60" s="16" t="str">
        <f>IF($D55&gt;0,BI54," ")</f>
        <v> </v>
      </c>
      <c r="Q60" s="1"/>
      <c r="AG60" s="1">
        <f t="shared" si="47"/>
        <v>50</v>
      </c>
      <c r="AI60" s="16" t="e">
        <f>INDEX(matrix7,AG60,AD61)</f>
        <v>#VALUE!</v>
      </c>
      <c r="AJ60" s="1">
        <f>IF(AG60=AF61,1,0)</f>
        <v>0</v>
      </c>
      <c r="AK60" s="1">
        <f>IF(AJ60=1,1/AI60,0)</f>
        <v>0</v>
      </c>
      <c r="AY60" t="e">
        <f aca="true" t="shared" si="73" ref="AY60:BI60">IF($AJ60=1,AM61,F60-$AI60*AM61)</f>
        <v>#VALUE!</v>
      </c>
      <c r="AZ60" t="e">
        <f t="shared" si="73"/>
        <v>#VALUE!</v>
      </c>
      <c r="BA60" t="e">
        <f t="shared" si="73"/>
        <v>#VALUE!</v>
      </c>
      <c r="BB60" t="e">
        <f t="shared" si="73"/>
        <v>#VALUE!</v>
      </c>
      <c r="BC60" t="e">
        <f t="shared" si="73"/>
        <v>#VALUE!</v>
      </c>
      <c r="BD60" t="e">
        <f t="shared" si="73"/>
        <v>#VALUE!</v>
      </c>
      <c r="BE60" t="e">
        <f t="shared" si="73"/>
        <v>#VALUE!</v>
      </c>
      <c r="BF60" t="e">
        <f t="shared" si="73"/>
        <v>#VALUE!</v>
      </c>
      <c r="BG60" t="e">
        <f t="shared" si="73"/>
        <v>#VALUE!</v>
      </c>
      <c r="BH60" t="e">
        <f t="shared" si="73"/>
        <v>#VALUE!</v>
      </c>
      <c r="BI60" t="e">
        <f t="shared" si="73"/>
        <v>#VALUE!</v>
      </c>
    </row>
    <row r="61" spans="2:61" ht="13.5" thickBot="1">
      <c r="B61" s="17"/>
      <c r="D61" s="17"/>
      <c r="E61"/>
      <c r="F61" s="16" t="str">
        <f aca="true" t="shared" si="74" ref="F61:N61">IF($D55&gt;0,AY55," ")</f>
        <v> </v>
      </c>
      <c r="G61" s="16" t="str">
        <f t="shared" si="74"/>
        <v> </v>
      </c>
      <c r="H61" s="16" t="str">
        <f t="shared" si="74"/>
        <v> </v>
      </c>
      <c r="I61" s="16" t="str">
        <f t="shared" si="74"/>
        <v> </v>
      </c>
      <c r="J61" s="16" t="str">
        <f t="shared" si="74"/>
        <v> </v>
      </c>
      <c r="K61" s="16" t="str">
        <f t="shared" si="74"/>
        <v> </v>
      </c>
      <c r="L61" s="16" t="str">
        <f t="shared" si="74"/>
        <v> </v>
      </c>
      <c r="M61" s="20" t="str">
        <f t="shared" si="74"/>
        <v> </v>
      </c>
      <c r="N61" s="13" t="str">
        <f t="shared" si="74"/>
        <v> </v>
      </c>
      <c r="O61" s="14"/>
      <c r="P61" s="16" t="str">
        <f>IF($D55&gt;0,BI55," ")</f>
        <v> </v>
      </c>
      <c r="Q61" s="1"/>
      <c r="AD61" s="17">
        <f>VLOOKUP(B61,alpha,2)</f>
        <v>0</v>
      </c>
      <c r="AE61" s="1"/>
      <c r="AF61" s="17" t="str">
        <f>IF(D61&gt;0,D61-10," ")</f>
        <v> </v>
      </c>
      <c r="AG61" s="1">
        <f t="shared" si="47"/>
        <v>51</v>
      </c>
      <c r="AI61" s="16" t="e">
        <f>INDEX(matrix7,AG61,AD61)</f>
        <v>#VALUE!</v>
      </c>
      <c r="AJ61" s="1">
        <f>IF(AG61=AF61,1,0)</f>
        <v>0</v>
      </c>
      <c r="AK61" s="1">
        <f>IF(AJ61=1,1/AI61,0)</f>
        <v>0</v>
      </c>
      <c r="AM61" s="16">
        <f aca="true" t="shared" si="75" ref="AM61:AW61">SUMPRODUCT($AK59:$AK62,F59:F62)</f>
        <v>0</v>
      </c>
      <c r="AN61" s="16">
        <f t="shared" si="75"/>
        <v>0</v>
      </c>
      <c r="AO61" s="16">
        <f t="shared" si="75"/>
        <v>0</v>
      </c>
      <c r="AP61" s="16">
        <f t="shared" si="75"/>
        <v>0</v>
      </c>
      <c r="AQ61" s="16">
        <f t="shared" si="75"/>
        <v>0</v>
      </c>
      <c r="AR61" s="16">
        <f t="shared" si="75"/>
        <v>0</v>
      </c>
      <c r="AS61" s="16">
        <f t="shared" si="75"/>
        <v>0</v>
      </c>
      <c r="AT61" s="16">
        <f t="shared" si="75"/>
        <v>0</v>
      </c>
      <c r="AU61" s="16">
        <f t="shared" si="75"/>
        <v>0</v>
      </c>
      <c r="AV61" s="16">
        <f t="shared" si="75"/>
        <v>0</v>
      </c>
      <c r="AW61" s="16">
        <f t="shared" si="75"/>
        <v>0</v>
      </c>
      <c r="AY61" t="e">
        <f aca="true" t="shared" si="76" ref="AY61:BI61">IF($AJ61=1,AM61,F61-$AI61*AM61)</f>
        <v>#VALUE!</v>
      </c>
      <c r="AZ61" t="e">
        <f t="shared" si="76"/>
        <v>#VALUE!</v>
      </c>
      <c r="BA61" t="e">
        <f t="shared" si="76"/>
        <v>#VALUE!</v>
      </c>
      <c r="BB61" t="e">
        <f t="shared" si="76"/>
        <v>#VALUE!</v>
      </c>
      <c r="BC61" t="e">
        <f t="shared" si="76"/>
        <v>#VALUE!</v>
      </c>
      <c r="BD61" t="e">
        <f t="shared" si="76"/>
        <v>#VALUE!</v>
      </c>
      <c r="BE61" t="e">
        <f t="shared" si="76"/>
        <v>#VALUE!</v>
      </c>
      <c r="BF61" t="e">
        <f t="shared" si="76"/>
        <v>#VALUE!</v>
      </c>
      <c r="BG61" t="e">
        <f t="shared" si="76"/>
        <v>#VALUE!</v>
      </c>
      <c r="BH61" t="e">
        <f t="shared" si="76"/>
        <v>#VALUE!</v>
      </c>
      <c r="BI61" t="e">
        <f t="shared" si="76"/>
        <v>#VALUE!</v>
      </c>
    </row>
    <row r="62" spans="2:61" ht="12.75">
      <c r="B62"/>
      <c r="C62"/>
      <c r="D62"/>
      <c r="E62"/>
      <c r="F62" s="16" t="str">
        <f aca="true" t="shared" si="77" ref="F62:N62">IF($D55&gt;0,AY56," ")</f>
        <v> </v>
      </c>
      <c r="G62" s="16" t="str">
        <f t="shared" si="77"/>
        <v> </v>
      </c>
      <c r="H62" s="16" t="str">
        <f t="shared" si="77"/>
        <v> </v>
      </c>
      <c r="I62" s="16" t="str">
        <f t="shared" si="77"/>
        <v> </v>
      </c>
      <c r="J62" s="16" t="str">
        <f t="shared" si="77"/>
        <v> </v>
      </c>
      <c r="K62" s="16" t="str">
        <f t="shared" si="77"/>
        <v> </v>
      </c>
      <c r="L62" s="16" t="str">
        <f t="shared" si="77"/>
        <v> </v>
      </c>
      <c r="M62" s="20" t="str">
        <f t="shared" si="77"/>
        <v> </v>
      </c>
      <c r="N62" s="13" t="str">
        <f t="shared" si="77"/>
        <v> </v>
      </c>
      <c r="O62" s="14"/>
      <c r="P62" s="16" t="str">
        <f>IF($D55&gt;0,BI56," ")</f>
        <v> </v>
      </c>
      <c r="Q62" s="1"/>
      <c r="AG62" s="1">
        <f t="shared" si="47"/>
        <v>52</v>
      </c>
      <c r="AI62" s="16" t="e">
        <f>INDEX(matrix7,AG62,AD61)</f>
        <v>#VALUE!</v>
      </c>
      <c r="AJ62" s="1">
        <f>IF(AG62=AF61,1,0)</f>
        <v>0</v>
      </c>
      <c r="AK62" s="1">
        <f>IF(AJ62=1,1/AI62,0)</f>
        <v>0</v>
      </c>
      <c r="AY62" t="e">
        <f aca="true" t="shared" si="78" ref="AY62:BI62">IF($AJ62=1,AM61,F62-$AI62*AM61)</f>
        <v>#VALUE!</v>
      </c>
      <c r="AZ62" t="e">
        <f t="shared" si="78"/>
        <v>#VALUE!</v>
      </c>
      <c r="BA62" t="e">
        <f t="shared" si="78"/>
        <v>#VALUE!</v>
      </c>
      <c r="BB62" t="e">
        <f t="shared" si="78"/>
        <v>#VALUE!</v>
      </c>
      <c r="BC62" t="e">
        <f t="shared" si="78"/>
        <v>#VALUE!</v>
      </c>
      <c r="BD62" t="e">
        <f t="shared" si="78"/>
        <v>#VALUE!</v>
      </c>
      <c r="BE62" t="e">
        <f t="shared" si="78"/>
        <v>#VALUE!</v>
      </c>
      <c r="BF62" t="e">
        <f t="shared" si="78"/>
        <v>#VALUE!</v>
      </c>
      <c r="BG62" t="e">
        <f t="shared" si="78"/>
        <v>#VALUE!</v>
      </c>
      <c r="BH62" t="e">
        <f t="shared" si="78"/>
        <v>#VALUE!</v>
      </c>
      <c r="BI62" t="e">
        <f t="shared" si="78"/>
        <v>#VALUE!</v>
      </c>
    </row>
    <row r="63" spans="2:33" ht="12.75">
      <c r="B63"/>
      <c r="C63"/>
      <c r="D63"/>
      <c r="E63"/>
      <c r="N63" s="8"/>
      <c r="P63" s="1"/>
      <c r="Q63" s="1"/>
      <c r="AG63" s="1">
        <f t="shared" si="47"/>
        <v>53</v>
      </c>
    </row>
    <row r="64" spans="2:33" ht="12.75">
      <c r="B64"/>
      <c r="C64"/>
      <c r="D64"/>
      <c r="E64"/>
      <c r="M64"/>
      <c r="N64" s="21"/>
      <c r="O64"/>
      <c r="P64"/>
      <c r="AA64"/>
      <c r="AB64"/>
      <c r="AF64"/>
      <c r="AG64"/>
    </row>
    <row r="65" spans="2:33" ht="12.75">
      <c r="B65"/>
      <c r="C65"/>
      <c r="D65"/>
      <c r="E65"/>
      <c r="F65" s="11" t="str">
        <f aca="true" t="shared" si="79" ref="F65:N65">IF($D61&gt;0,AY59," ")</f>
        <v> </v>
      </c>
      <c r="G65" s="11" t="str">
        <f t="shared" si="79"/>
        <v> </v>
      </c>
      <c r="H65" s="11" t="str">
        <f t="shared" si="79"/>
        <v> </v>
      </c>
      <c r="I65" s="11" t="str">
        <f t="shared" si="79"/>
        <v> </v>
      </c>
      <c r="J65" s="11" t="str">
        <f t="shared" si="79"/>
        <v> </v>
      </c>
      <c r="K65" s="11" t="str">
        <f t="shared" si="79"/>
        <v> </v>
      </c>
      <c r="L65" s="11" t="str">
        <f t="shared" si="79"/>
        <v> </v>
      </c>
      <c r="M65" s="12" t="str">
        <f t="shared" si="79"/>
        <v> </v>
      </c>
      <c r="N65" s="13" t="str">
        <f t="shared" si="79"/>
        <v> </v>
      </c>
      <c r="O65" s="14"/>
      <c r="P65" s="11" t="str">
        <f>IF($D61&gt;0,BI59," ")</f>
        <v> </v>
      </c>
      <c r="AA65"/>
      <c r="AB65"/>
      <c r="AF65"/>
      <c r="AG65"/>
    </row>
    <row r="66" spans="2:33" ht="13.5" thickBot="1">
      <c r="B66"/>
      <c r="C66"/>
      <c r="D66"/>
      <c r="E66"/>
      <c r="F66" s="16" t="str">
        <f aca="true" t="shared" si="80" ref="F66:N66">IF($D61&gt;0,AY60," ")</f>
        <v> </v>
      </c>
      <c r="G66" s="16" t="str">
        <f t="shared" si="80"/>
        <v> </v>
      </c>
      <c r="H66" s="16" t="str">
        <f t="shared" si="80"/>
        <v> </v>
      </c>
      <c r="I66" s="16" t="str">
        <f t="shared" si="80"/>
        <v> </v>
      </c>
      <c r="J66" s="16" t="str">
        <f t="shared" si="80"/>
        <v> </v>
      </c>
      <c r="K66" s="16" t="str">
        <f t="shared" si="80"/>
        <v> </v>
      </c>
      <c r="L66" s="16" t="str">
        <f t="shared" si="80"/>
        <v> </v>
      </c>
      <c r="M66" s="20" t="str">
        <f t="shared" si="80"/>
        <v> </v>
      </c>
      <c r="N66" s="13" t="str">
        <f t="shared" si="80"/>
        <v> </v>
      </c>
      <c r="O66" s="14"/>
      <c r="P66" s="16" t="str">
        <f>IF($D61&gt;0,BI60," ")</f>
        <v> </v>
      </c>
      <c r="AA66"/>
      <c r="AB66"/>
      <c r="AF66"/>
      <c r="AG66"/>
    </row>
    <row r="67" spans="2:33" ht="13.5" thickBot="1">
      <c r="B67" s="17"/>
      <c r="D67" s="17"/>
      <c r="E67"/>
      <c r="F67" s="16" t="str">
        <f aca="true" t="shared" si="81" ref="F67:N67">IF($D61&gt;0,AY61," ")</f>
        <v> </v>
      </c>
      <c r="G67" s="16" t="str">
        <f t="shared" si="81"/>
        <v> </v>
      </c>
      <c r="H67" s="16" t="str">
        <f t="shared" si="81"/>
        <v> </v>
      </c>
      <c r="I67" s="16" t="str">
        <f t="shared" si="81"/>
        <v> </v>
      </c>
      <c r="J67" s="16" t="str">
        <f t="shared" si="81"/>
        <v> </v>
      </c>
      <c r="K67" s="16" t="str">
        <f t="shared" si="81"/>
        <v> </v>
      </c>
      <c r="L67" s="16" t="str">
        <f t="shared" si="81"/>
        <v> </v>
      </c>
      <c r="M67" s="20" t="str">
        <f t="shared" si="81"/>
        <v> </v>
      </c>
      <c r="N67" s="13" t="str">
        <f t="shared" si="81"/>
        <v> </v>
      </c>
      <c r="O67" s="14"/>
      <c r="P67" s="16" t="str">
        <f>IF($D61&gt;0,BI61," ")</f>
        <v> </v>
      </c>
      <c r="AA67"/>
      <c r="AB67"/>
      <c r="AF67"/>
      <c r="AG67"/>
    </row>
    <row r="68" spans="2:33" ht="12.75">
      <c r="B68"/>
      <c r="C68"/>
      <c r="D68"/>
      <c r="E68"/>
      <c r="F68" s="16" t="str">
        <f aca="true" t="shared" si="82" ref="F68:N68">IF($D61&gt;0,AY62," ")</f>
        <v> </v>
      </c>
      <c r="G68" s="16" t="str">
        <f t="shared" si="82"/>
        <v> </v>
      </c>
      <c r="H68" s="16" t="str">
        <f t="shared" si="82"/>
        <v> </v>
      </c>
      <c r="I68" s="16" t="str">
        <f t="shared" si="82"/>
        <v> </v>
      </c>
      <c r="J68" s="16" t="str">
        <f t="shared" si="82"/>
        <v> </v>
      </c>
      <c r="K68" s="16" t="str">
        <f t="shared" si="82"/>
        <v> </v>
      </c>
      <c r="L68" s="16" t="str">
        <f t="shared" si="82"/>
        <v> </v>
      </c>
      <c r="M68" s="20" t="str">
        <f t="shared" si="82"/>
        <v> </v>
      </c>
      <c r="N68" s="13" t="str">
        <f t="shared" si="82"/>
        <v> </v>
      </c>
      <c r="O68" s="14"/>
      <c r="P68" s="16" t="str">
        <f>IF($D61&gt;0,BI62," ")</f>
        <v> </v>
      </c>
      <c r="AA68"/>
      <c r="AB68"/>
      <c r="AF68"/>
      <c r="AG68"/>
    </row>
    <row r="69" spans="2:33" ht="12.75">
      <c r="B69"/>
      <c r="C69"/>
      <c r="D69"/>
      <c r="E69"/>
      <c r="M69"/>
      <c r="N69" s="21"/>
      <c r="O69"/>
      <c r="P69"/>
      <c r="AA69"/>
      <c r="AB69"/>
      <c r="AF69"/>
      <c r="AG69"/>
    </row>
    <row r="70" spans="2:33" ht="12.75">
      <c r="B70"/>
      <c r="C70"/>
      <c r="D70"/>
      <c r="E70"/>
      <c r="M70"/>
      <c r="N70" s="21"/>
      <c r="O70"/>
      <c r="P70"/>
      <c r="AA70"/>
      <c r="AB70"/>
      <c r="AF70"/>
      <c r="AG70"/>
    </row>
    <row r="71" spans="2:33" ht="12.75">
      <c r="B71"/>
      <c r="C71"/>
      <c r="D71"/>
      <c r="E71"/>
      <c r="F71" s="11" t="str">
        <f aca="true" t="shared" si="83" ref="F71:N71">IF($D67&gt;0,AY65," ")</f>
        <v> </v>
      </c>
      <c r="G71" s="11" t="str">
        <f t="shared" si="83"/>
        <v> </v>
      </c>
      <c r="H71" s="11" t="str">
        <f t="shared" si="83"/>
        <v> </v>
      </c>
      <c r="I71" s="11" t="str">
        <f t="shared" si="83"/>
        <v> </v>
      </c>
      <c r="J71" s="11" t="str">
        <f t="shared" si="83"/>
        <v> </v>
      </c>
      <c r="K71" s="11" t="str">
        <f t="shared" si="83"/>
        <v> </v>
      </c>
      <c r="L71" s="11" t="str">
        <f t="shared" si="83"/>
        <v> </v>
      </c>
      <c r="M71" s="12" t="str">
        <f t="shared" si="83"/>
        <v> </v>
      </c>
      <c r="N71" s="13" t="str">
        <f t="shared" si="83"/>
        <v> </v>
      </c>
      <c r="O71" s="14"/>
      <c r="P71" s="11" t="str">
        <f>IF($D67&gt;0,BI65," ")</f>
        <v> </v>
      </c>
      <c r="AA71"/>
      <c r="AB71"/>
      <c r="AF71"/>
      <c r="AG71"/>
    </row>
    <row r="72" spans="2:33" ht="13.5" thickBot="1">
      <c r="B72"/>
      <c r="C72"/>
      <c r="D72"/>
      <c r="E72"/>
      <c r="F72" s="16" t="str">
        <f aca="true" t="shared" si="84" ref="F72:N72">IF($D67&gt;0,AY66," ")</f>
        <v> </v>
      </c>
      <c r="G72" s="16" t="str">
        <f t="shared" si="84"/>
        <v> </v>
      </c>
      <c r="H72" s="16" t="str">
        <f t="shared" si="84"/>
        <v> </v>
      </c>
      <c r="I72" s="16" t="str">
        <f t="shared" si="84"/>
        <v> </v>
      </c>
      <c r="J72" s="16" t="str">
        <f t="shared" si="84"/>
        <v> </v>
      </c>
      <c r="K72" s="16" t="str">
        <f t="shared" si="84"/>
        <v> </v>
      </c>
      <c r="L72" s="16" t="str">
        <f t="shared" si="84"/>
        <v> </v>
      </c>
      <c r="M72" s="20" t="str">
        <f t="shared" si="84"/>
        <v> </v>
      </c>
      <c r="N72" s="13" t="str">
        <f t="shared" si="84"/>
        <v> </v>
      </c>
      <c r="O72" s="14"/>
      <c r="P72" s="16" t="str">
        <f>IF($D67&gt;0,BI66," ")</f>
        <v> </v>
      </c>
      <c r="AA72"/>
      <c r="AB72"/>
      <c r="AF72"/>
      <c r="AG72"/>
    </row>
    <row r="73" spans="2:33" ht="13.5" thickBot="1">
      <c r="B73" s="17"/>
      <c r="D73" s="17"/>
      <c r="E73"/>
      <c r="F73" s="16" t="str">
        <f aca="true" t="shared" si="85" ref="F73:N73">IF($D67&gt;0,AY67," ")</f>
        <v> </v>
      </c>
      <c r="G73" s="16" t="str">
        <f t="shared" si="85"/>
        <v> </v>
      </c>
      <c r="H73" s="16" t="str">
        <f t="shared" si="85"/>
        <v> </v>
      </c>
      <c r="I73" s="16" t="str">
        <f t="shared" si="85"/>
        <v> </v>
      </c>
      <c r="J73" s="16" t="str">
        <f t="shared" si="85"/>
        <v> </v>
      </c>
      <c r="K73" s="16" t="str">
        <f t="shared" si="85"/>
        <v> </v>
      </c>
      <c r="L73" s="16" t="str">
        <f t="shared" si="85"/>
        <v> </v>
      </c>
      <c r="M73" s="20" t="str">
        <f t="shared" si="85"/>
        <v> </v>
      </c>
      <c r="N73" s="13" t="str">
        <f t="shared" si="85"/>
        <v> </v>
      </c>
      <c r="O73" s="14"/>
      <c r="P73" s="16" t="str">
        <f>IF($D67&gt;0,BI67," ")</f>
        <v> </v>
      </c>
      <c r="AA73"/>
      <c r="AB73"/>
      <c r="AF73"/>
      <c r="AG73"/>
    </row>
    <row r="74" spans="2:33" ht="12.75">
      <c r="B74"/>
      <c r="C74"/>
      <c r="D74"/>
      <c r="E74"/>
      <c r="F74" s="16" t="str">
        <f aca="true" t="shared" si="86" ref="F74:N74">IF($D67&gt;0,AY68," ")</f>
        <v> </v>
      </c>
      <c r="G74" s="16" t="str">
        <f t="shared" si="86"/>
        <v> </v>
      </c>
      <c r="H74" s="16" t="str">
        <f t="shared" si="86"/>
        <v> </v>
      </c>
      <c r="I74" s="16" t="str">
        <f t="shared" si="86"/>
        <v> </v>
      </c>
      <c r="J74" s="16" t="str">
        <f t="shared" si="86"/>
        <v> </v>
      </c>
      <c r="K74" s="16" t="str">
        <f t="shared" si="86"/>
        <v> </v>
      </c>
      <c r="L74" s="16" t="str">
        <f t="shared" si="86"/>
        <v> </v>
      </c>
      <c r="M74" s="20" t="str">
        <f t="shared" si="86"/>
        <v> </v>
      </c>
      <c r="N74" s="13" t="str">
        <f t="shared" si="86"/>
        <v> </v>
      </c>
      <c r="O74" s="14"/>
      <c r="P74" s="16" t="str">
        <f>IF($D67&gt;0,BI68," ")</f>
        <v> </v>
      </c>
      <c r="AA74"/>
      <c r="AB74"/>
      <c r="AF74"/>
      <c r="AG74"/>
    </row>
    <row r="75" spans="2:33" ht="12.75">
      <c r="B75"/>
      <c r="C75"/>
      <c r="D75"/>
      <c r="E75"/>
      <c r="M75"/>
      <c r="N75" s="21"/>
      <c r="O75"/>
      <c r="P75"/>
      <c r="AA75"/>
      <c r="AB75"/>
      <c r="AF75"/>
      <c r="AG75"/>
    </row>
    <row r="76" spans="2:33" ht="12.75">
      <c r="B76"/>
      <c r="C76"/>
      <c r="D76"/>
      <c r="E76"/>
      <c r="M76"/>
      <c r="N76" s="21"/>
      <c r="O76"/>
      <c r="P76"/>
      <c r="AA76"/>
      <c r="AB76"/>
      <c r="AF76"/>
      <c r="AG76"/>
    </row>
    <row r="77" spans="2:17" ht="12.75">
      <c r="B77"/>
      <c r="C77"/>
      <c r="D77"/>
      <c r="E77"/>
      <c r="N77" s="8"/>
      <c r="P77" s="1"/>
      <c r="Q77" s="1"/>
    </row>
    <row r="78" spans="2:17" ht="12.75">
      <c r="B78"/>
      <c r="C78"/>
      <c r="D78"/>
      <c r="E78"/>
      <c r="N78" s="8"/>
      <c r="P78" s="1"/>
      <c r="Q78" s="1"/>
    </row>
    <row r="79" spans="2:17" ht="12.75">
      <c r="B79"/>
      <c r="C79"/>
      <c r="D79"/>
      <c r="E79"/>
      <c r="N79" s="8"/>
      <c r="P79" s="1"/>
      <c r="Q79" s="1"/>
    </row>
    <row r="80" spans="2:17" ht="12.75">
      <c r="B80"/>
      <c r="C80"/>
      <c r="D80"/>
      <c r="E80"/>
      <c r="N80" s="8"/>
      <c r="P80" s="1"/>
      <c r="Q80" s="1"/>
    </row>
    <row r="81" spans="2:17" ht="12.75">
      <c r="B81"/>
      <c r="C81"/>
      <c r="D81"/>
      <c r="E81"/>
      <c r="N81" s="8"/>
      <c r="P81" s="1"/>
      <c r="Q81" s="1"/>
    </row>
    <row r="82" spans="2:17" ht="12.75">
      <c r="B82"/>
      <c r="C82"/>
      <c r="D82"/>
      <c r="E82"/>
      <c r="N82" s="8"/>
      <c r="P82" s="1"/>
      <c r="Q82" s="1"/>
    </row>
    <row r="83" spans="2:17" ht="12.75">
      <c r="B83"/>
      <c r="C83"/>
      <c r="D83"/>
      <c r="E83"/>
      <c r="N83" s="8"/>
      <c r="P83" s="1"/>
      <c r="Q83" s="1"/>
    </row>
    <row r="84" spans="2:17" ht="12.75">
      <c r="B84"/>
      <c r="C84"/>
      <c r="D84"/>
      <c r="E84"/>
      <c r="N84" s="8"/>
      <c r="P84" s="1"/>
      <c r="Q84" s="1"/>
    </row>
    <row r="85" spans="2:17" ht="12.75">
      <c r="B85"/>
      <c r="C85"/>
      <c r="D85"/>
      <c r="E85"/>
      <c r="N85" s="8"/>
      <c r="P85" s="1"/>
      <c r="Q85" s="1"/>
    </row>
    <row r="86" spans="2:17" ht="12.75">
      <c r="B86"/>
      <c r="C86"/>
      <c r="D86"/>
      <c r="E86"/>
      <c r="N86" s="8"/>
      <c r="P86" s="1"/>
      <c r="Q86" s="1"/>
    </row>
    <row r="87" spans="2:17" ht="12.75">
      <c r="B87"/>
      <c r="C87"/>
      <c r="D87"/>
      <c r="E87"/>
      <c r="N87" s="8"/>
      <c r="P87" s="1"/>
      <c r="Q87" s="1"/>
    </row>
    <row r="88" spans="2:17" ht="12.75">
      <c r="B88"/>
      <c r="C88"/>
      <c r="D88"/>
      <c r="E88"/>
      <c r="N88" s="8"/>
      <c r="P88" s="1"/>
      <c r="Q88" s="1"/>
    </row>
    <row r="89" spans="2:17" ht="12.75">
      <c r="B89"/>
      <c r="C89"/>
      <c r="D89"/>
      <c r="E89"/>
      <c r="N89" s="8"/>
      <c r="P89" s="1"/>
      <c r="Q89" s="1"/>
    </row>
    <row r="90" spans="2:17" ht="12.75">
      <c r="B90"/>
      <c r="C90"/>
      <c r="D90"/>
      <c r="E90"/>
      <c r="N90" s="8"/>
      <c r="P90" s="1"/>
      <c r="Q90" s="1"/>
    </row>
    <row r="91" spans="2:17" ht="12.75">
      <c r="B91"/>
      <c r="C91"/>
      <c r="D91"/>
      <c r="E91"/>
      <c r="N91" s="8"/>
      <c r="P91" s="1"/>
      <c r="Q91" s="1"/>
    </row>
    <row r="92" spans="2:17" ht="12.75">
      <c r="B92"/>
      <c r="C92"/>
      <c r="D92"/>
      <c r="E92"/>
      <c r="N92" s="8"/>
      <c r="P92" s="1"/>
      <c r="Q92" s="1"/>
    </row>
    <row r="93" spans="2:17" ht="12.75">
      <c r="B93"/>
      <c r="C93"/>
      <c r="D93"/>
      <c r="E93"/>
      <c r="N93" s="8"/>
      <c r="P93" s="1"/>
      <c r="Q93" s="1"/>
    </row>
    <row r="94" spans="2:17" ht="12.75">
      <c r="B94"/>
      <c r="C94"/>
      <c r="D94"/>
      <c r="E94"/>
      <c r="N94" s="8"/>
      <c r="P94" s="1"/>
      <c r="Q94" s="1"/>
    </row>
    <row r="95" spans="2:17" ht="12.75">
      <c r="B95"/>
      <c r="C95"/>
      <c r="D95"/>
      <c r="E95"/>
      <c r="N95" s="8"/>
      <c r="P95" s="1"/>
      <c r="Q95" s="1"/>
    </row>
    <row r="96" spans="2:17" ht="12.75">
      <c r="B96"/>
      <c r="C96"/>
      <c r="D96"/>
      <c r="E96"/>
      <c r="N96" s="8"/>
      <c r="P96" s="1"/>
      <c r="Q96" s="1"/>
    </row>
    <row r="97" spans="2:17" ht="12.75">
      <c r="B97"/>
      <c r="C97"/>
      <c r="D97"/>
      <c r="E97"/>
      <c r="N97" s="8"/>
      <c r="P97" s="1"/>
      <c r="Q97" s="1"/>
    </row>
    <row r="98" spans="2:17" ht="12.75">
      <c r="B98"/>
      <c r="C98"/>
      <c r="D98"/>
      <c r="E98"/>
      <c r="N98" s="8"/>
      <c r="P98" s="1"/>
      <c r="Q98" s="1"/>
    </row>
    <row r="99" spans="2:17" ht="12.75">
      <c r="B99"/>
      <c r="C99"/>
      <c r="D99"/>
      <c r="E99"/>
      <c r="N99" s="8"/>
      <c r="P99" s="1"/>
      <c r="Q99" s="1"/>
    </row>
    <row r="100" spans="2:24" ht="75.75" customHeight="1">
      <c r="B100"/>
      <c r="C100"/>
      <c r="D100"/>
      <c r="E100"/>
      <c r="N100" s="8"/>
      <c r="P100" s="1"/>
      <c r="Q100" s="1"/>
      <c r="U100" s="22">
        <v>1</v>
      </c>
      <c r="V100" s="42" t="s">
        <v>127</v>
      </c>
      <c r="X100" s="42" t="s">
        <v>128</v>
      </c>
    </row>
    <row r="101" spans="2:24" ht="75.75" customHeight="1">
      <c r="B101"/>
      <c r="C101"/>
      <c r="D101"/>
      <c r="E101"/>
      <c r="N101" s="8"/>
      <c r="P101" s="1"/>
      <c r="Q101" s="1"/>
      <c r="U101" s="22">
        <v>2</v>
      </c>
      <c r="V101" s="42" t="s">
        <v>154</v>
      </c>
      <c r="X101" s="23" t="s">
        <v>82</v>
      </c>
    </row>
    <row r="102" spans="2:24" ht="75.75" customHeight="1">
      <c r="B102"/>
      <c r="C102"/>
      <c r="D102"/>
      <c r="E102"/>
      <c r="P102" s="1"/>
      <c r="Q102" s="1"/>
      <c r="U102" s="22">
        <v>3</v>
      </c>
      <c r="V102" s="42" t="s">
        <v>129</v>
      </c>
      <c r="X102" s="42" t="s">
        <v>143</v>
      </c>
    </row>
    <row r="103" spans="2:24" ht="75.75" customHeight="1">
      <c r="B103"/>
      <c r="C103"/>
      <c r="D103"/>
      <c r="E103"/>
      <c r="P103" s="1"/>
      <c r="Q103" s="1"/>
      <c r="U103" s="22">
        <v>4</v>
      </c>
      <c r="V103" s="42" t="s">
        <v>144</v>
      </c>
      <c r="X103" s="42" t="s">
        <v>145</v>
      </c>
    </row>
    <row r="104" spans="2:24" ht="75.75" customHeight="1">
      <c r="B104"/>
      <c r="C104"/>
      <c r="D104"/>
      <c r="E104"/>
      <c r="P104" s="1"/>
      <c r="Q104" s="1"/>
      <c r="U104" s="22">
        <v>5</v>
      </c>
      <c r="V104" s="42" t="s">
        <v>130</v>
      </c>
      <c r="X104" s="23"/>
    </row>
    <row r="105" spans="2:24" ht="75.75" customHeight="1">
      <c r="B105"/>
      <c r="C105"/>
      <c r="D105"/>
      <c r="E105"/>
      <c r="P105" s="1"/>
      <c r="Q105" s="1"/>
      <c r="U105" s="22">
        <v>6</v>
      </c>
      <c r="V105" s="23"/>
      <c r="X105" s="42" t="s">
        <v>131</v>
      </c>
    </row>
    <row r="106" spans="2:24" ht="75.75" customHeight="1">
      <c r="B106"/>
      <c r="C106"/>
      <c r="D106"/>
      <c r="E106"/>
      <c r="P106" s="1"/>
      <c r="Q106" s="1"/>
      <c r="U106" s="22">
        <v>7</v>
      </c>
      <c r="V106" s="42" t="s">
        <v>134</v>
      </c>
      <c r="X106" s="42" t="s">
        <v>132</v>
      </c>
    </row>
    <row r="107" spans="2:24" ht="75.75" customHeight="1">
      <c r="B107"/>
      <c r="C107"/>
      <c r="D107"/>
      <c r="E107"/>
      <c r="P107" s="1"/>
      <c r="Q107" s="1"/>
      <c r="U107" s="22">
        <v>8</v>
      </c>
      <c r="V107" s="42" t="s">
        <v>133</v>
      </c>
      <c r="X107" s="23"/>
    </row>
    <row r="108" spans="2:24" ht="75.75" customHeight="1">
      <c r="B108"/>
      <c r="C108"/>
      <c r="D108"/>
      <c r="E108"/>
      <c r="P108" s="1"/>
      <c r="Q108" s="1"/>
      <c r="U108" s="22">
        <v>9</v>
      </c>
      <c r="V108" s="23"/>
      <c r="X108" s="23"/>
    </row>
    <row r="109" spans="2:24" ht="75.75" customHeight="1">
      <c r="B109"/>
      <c r="C109"/>
      <c r="D109"/>
      <c r="E109"/>
      <c r="P109" s="1"/>
      <c r="Q109" s="1"/>
      <c r="U109" s="22">
        <v>10</v>
      </c>
      <c r="V109" s="23"/>
      <c r="X109" s="23"/>
    </row>
    <row r="110" spans="2:24" ht="75.75" customHeight="1">
      <c r="B110"/>
      <c r="C110"/>
      <c r="D110"/>
      <c r="E110"/>
      <c r="P110" s="1"/>
      <c r="Q110" s="1"/>
      <c r="U110" s="22">
        <v>11</v>
      </c>
      <c r="V110" s="23"/>
      <c r="X110" s="23"/>
    </row>
    <row r="111" spans="2:24" ht="75.75" customHeight="1">
      <c r="B111"/>
      <c r="C111"/>
      <c r="D111"/>
      <c r="E111"/>
      <c r="P111" s="1"/>
      <c r="Q111" s="1"/>
      <c r="U111" s="22">
        <v>12</v>
      </c>
      <c r="V111" s="23"/>
      <c r="X111" s="23"/>
    </row>
    <row r="112" spans="2:24" ht="75.75" customHeight="1">
      <c r="B112"/>
      <c r="C112"/>
      <c r="D112"/>
      <c r="E112"/>
      <c r="P112" s="1"/>
      <c r="Q112" s="1"/>
      <c r="U112" s="22">
        <v>13</v>
      </c>
      <c r="V112" s="23"/>
      <c r="X112" s="23"/>
    </row>
    <row r="113" spans="2:24" ht="75.75" customHeight="1">
      <c r="B113"/>
      <c r="C113"/>
      <c r="D113"/>
      <c r="E113"/>
      <c r="P113" s="1"/>
      <c r="Q113" s="1"/>
      <c r="U113" s="22">
        <v>14</v>
      </c>
      <c r="V113" s="23"/>
      <c r="X113" s="23"/>
    </row>
    <row r="114" spans="2:24" ht="75.75" customHeight="1">
      <c r="B114"/>
      <c r="C114"/>
      <c r="D114"/>
      <c r="E114"/>
      <c r="P114" s="1"/>
      <c r="Q114" s="1"/>
      <c r="U114" s="22">
        <v>15</v>
      </c>
      <c r="V114" s="24" t="s">
        <v>36</v>
      </c>
      <c r="X114" s="24" t="s">
        <v>36</v>
      </c>
    </row>
    <row r="115" spans="2:24" ht="75.75" customHeight="1">
      <c r="B115"/>
      <c r="C115"/>
      <c r="D115"/>
      <c r="E115"/>
      <c r="P115" s="1"/>
      <c r="Q115" s="1"/>
      <c r="U115" s="22">
        <v>16</v>
      </c>
      <c r="V115" s="24" t="s">
        <v>36</v>
      </c>
      <c r="X115" s="24" t="s">
        <v>36</v>
      </c>
    </row>
    <row r="116" spans="2:24" ht="75.75" customHeight="1">
      <c r="B116"/>
      <c r="C116"/>
      <c r="D116"/>
      <c r="E116"/>
      <c r="P116" s="1"/>
      <c r="Q116" s="1"/>
      <c r="U116" s="22">
        <v>17</v>
      </c>
      <c r="V116" s="24" t="s">
        <v>36</v>
      </c>
      <c r="X116" s="24" t="s">
        <v>36</v>
      </c>
    </row>
    <row r="117" spans="2:24" ht="75.75" customHeight="1">
      <c r="B117"/>
      <c r="C117"/>
      <c r="D117"/>
      <c r="E117"/>
      <c r="P117" s="1"/>
      <c r="Q117" s="1"/>
      <c r="U117" s="22">
        <v>18</v>
      </c>
      <c r="V117" s="24" t="s">
        <v>36</v>
      </c>
      <c r="X117" s="24" t="s">
        <v>36</v>
      </c>
    </row>
    <row r="118" spans="2:24" ht="75.75" customHeight="1">
      <c r="B118"/>
      <c r="C118"/>
      <c r="D118"/>
      <c r="E118"/>
      <c r="P118" s="1"/>
      <c r="Q118" s="1"/>
      <c r="U118" s="22">
        <v>19</v>
      </c>
      <c r="V118" s="24" t="s">
        <v>36</v>
      </c>
      <c r="X118" s="24" t="s">
        <v>36</v>
      </c>
    </row>
    <row r="119" spans="2:24" ht="75.75" customHeight="1">
      <c r="B119"/>
      <c r="C119"/>
      <c r="D119"/>
      <c r="E119"/>
      <c r="P119" s="1"/>
      <c r="Q119" s="1"/>
      <c r="U119" s="22">
        <v>20</v>
      </c>
      <c r="V119" s="24" t="s">
        <v>36</v>
      </c>
      <c r="X119" s="24" t="s">
        <v>36</v>
      </c>
    </row>
    <row r="120" spans="2:24" ht="75.75" customHeight="1">
      <c r="B120"/>
      <c r="C120"/>
      <c r="D120"/>
      <c r="E120"/>
      <c r="P120" s="1"/>
      <c r="Q120" s="1"/>
      <c r="U120" s="22">
        <v>21</v>
      </c>
      <c r="V120" s="24" t="s">
        <v>36</v>
      </c>
      <c r="X120" s="24" t="s">
        <v>36</v>
      </c>
    </row>
    <row r="121" spans="2:24" ht="75.75" customHeight="1">
      <c r="B121"/>
      <c r="C121"/>
      <c r="D121"/>
      <c r="E121"/>
      <c r="P121" s="1"/>
      <c r="Q121" s="1"/>
      <c r="U121" s="22">
        <v>22</v>
      </c>
      <c r="V121" s="24" t="s">
        <v>36</v>
      </c>
      <c r="X121" s="24" t="s">
        <v>36</v>
      </c>
    </row>
    <row r="122" spans="2:24" ht="75.75" customHeight="1">
      <c r="B122"/>
      <c r="C122"/>
      <c r="D122"/>
      <c r="E122"/>
      <c r="P122" s="1"/>
      <c r="Q122" s="1"/>
      <c r="U122" s="22">
        <v>23</v>
      </c>
      <c r="V122" s="24" t="s">
        <v>36</v>
      </c>
      <c r="X122" s="24" t="s">
        <v>36</v>
      </c>
    </row>
    <row r="123" spans="2:24" ht="75.75" customHeight="1">
      <c r="B123"/>
      <c r="C123"/>
      <c r="D123"/>
      <c r="E123"/>
      <c r="P123" s="1"/>
      <c r="Q123" s="1"/>
      <c r="U123" s="22">
        <v>24</v>
      </c>
      <c r="V123" s="24" t="s">
        <v>36</v>
      </c>
      <c r="X123" s="24" t="s">
        <v>36</v>
      </c>
    </row>
    <row r="124" spans="2:24" ht="75.75" customHeight="1">
      <c r="B124"/>
      <c r="C124"/>
      <c r="D124"/>
      <c r="E124"/>
      <c r="P124" s="1"/>
      <c r="Q124" s="1"/>
      <c r="U124" s="22">
        <v>25</v>
      </c>
      <c r="V124" s="24" t="s">
        <v>36</v>
      </c>
      <c r="X124" s="24" t="s">
        <v>36</v>
      </c>
    </row>
    <row r="125" spans="2:24" ht="75.75" customHeight="1">
      <c r="B125"/>
      <c r="C125"/>
      <c r="D125"/>
      <c r="E125"/>
      <c r="P125" s="1"/>
      <c r="Q125" s="1"/>
      <c r="U125" s="22">
        <v>26</v>
      </c>
      <c r="V125" s="24" t="s">
        <v>36</v>
      </c>
      <c r="X125" s="24" t="s">
        <v>36</v>
      </c>
    </row>
    <row r="126" spans="2:24" ht="75.75" customHeight="1">
      <c r="B126"/>
      <c r="C126"/>
      <c r="D126"/>
      <c r="E126"/>
      <c r="P126" s="1"/>
      <c r="Q126" s="1"/>
      <c r="U126" s="22">
        <v>27</v>
      </c>
      <c r="V126" s="24" t="s">
        <v>36</v>
      </c>
      <c r="X126" s="24" t="s">
        <v>36</v>
      </c>
    </row>
    <row r="127" spans="2:24" ht="75.75" customHeight="1">
      <c r="B127"/>
      <c r="C127"/>
      <c r="D127"/>
      <c r="E127"/>
      <c r="P127" s="1"/>
      <c r="Q127" s="1"/>
      <c r="U127" s="22">
        <v>28</v>
      </c>
      <c r="V127" s="24" t="s">
        <v>36</v>
      </c>
      <c r="X127" s="24" t="s">
        <v>36</v>
      </c>
    </row>
    <row r="128" spans="2:24" ht="75.75" customHeight="1">
      <c r="B128"/>
      <c r="C128"/>
      <c r="D128"/>
      <c r="E128"/>
      <c r="P128" s="1"/>
      <c r="Q128" s="1"/>
      <c r="U128" s="22">
        <v>29</v>
      </c>
      <c r="V128" s="24" t="s">
        <v>36</v>
      </c>
      <c r="X128" s="24" t="s">
        <v>36</v>
      </c>
    </row>
    <row r="129" spans="2:24" ht="75.75" customHeight="1">
      <c r="B129"/>
      <c r="C129"/>
      <c r="D129"/>
      <c r="E129"/>
      <c r="P129" s="1"/>
      <c r="Q129" s="1"/>
      <c r="U129" s="22">
        <v>30</v>
      </c>
      <c r="V129" s="24" t="s">
        <v>36</v>
      </c>
      <c r="X129" s="24" t="s">
        <v>36</v>
      </c>
    </row>
    <row r="130" spans="2:24" ht="75.75" customHeight="1">
      <c r="B130"/>
      <c r="C130"/>
      <c r="D130"/>
      <c r="E130"/>
      <c r="P130" s="1"/>
      <c r="Q130" s="1"/>
      <c r="U130" s="22">
        <v>31</v>
      </c>
      <c r="V130" s="24" t="s">
        <v>36</v>
      </c>
      <c r="X130" s="24" t="s">
        <v>36</v>
      </c>
    </row>
    <row r="131" spans="2:24" ht="75.75" customHeight="1">
      <c r="B131"/>
      <c r="C131"/>
      <c r="D131"/>
      <c r="E131"/>
      <c r="P131" s="1"/>
      <c r="Q131" s="1"/>
      <c r="U131" s="22">
        <v>32</v>
      </c>
      <c r="V131" s="24" t="s">
        <v>36</v>
      </c>
      <c r="X131" s="24" t="s">
        <v>36</v>
      </c>
    </row>
    <row r="132" spans="2:24" ht="75.75" customHeight="1">
      <c r="B132"/>
      <c r="C132"/>
      <c r="D132"/>
      <c r="E132"/>
      <c r="P132" s="1"/>
      <c r="Q132" s="1"/>
      <c r="U132" s="22">
        <v>33</v>
      </c>
      <c r="V132" s="24" t="s">
        <v>36</v>
      </c>
      <c r="X132" s="24" t="s">
        <v>36</v>
      </c>
    </row>
    <row r="133" spans="2:24" ht="75.75" customHeight="1">
      <c r="B133"/>
      <c r="C133"/>
      <c r="D133"/>
      <c r="E133"/>
      <c r="P133" s="1"/>
      <c r="Q133" s="1"/>
      <c r="U133" s="22">
        <v>34</v>
      </c>
      <c r="V133" s="24" t="s">
        <v>36</v>
      </c>
      <c r="X133" s="24" t="s">
        <v>36</v>
      </c>
    </row>
    <row r="134" spans="2:24" ht="75.75" customHeight="1">
      <c r="B134"/>
      <c r="C134"/>
      <c r="D134"/>
      <c r="E134"/>
      <c r="P134" s="1"/>
      <c r="Q134" s="1"/>
      <c r="U134" s="22">
        <v>35</v>
      </c>
      <c r="V134" s="24" t="s">
        <v>36</v>
      </c>
      <c r="X134" s="24" t="s">
        <v>36</v>
      </c>
    </row>
    <row r="135" spans="2:24" ht="75.75" customHeight="1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U135" s="22">
        <v>36</v>
      </c>
      <c r="V135" s="24" t="s">
        <v>36</v>
      </c>
      <c r="X135" s="24" t="s">
        <v>36</v>
      </c>
    </row>
    <row r="136" spans="2:24" ht="75.75" customHeight="1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U136" s="22">
        <v>37</v>
      </c>
      <c r="V136" s="24" t="s">
        <v>36</v>
      </c>
      <c r="X136" s="24" t="s">
        <v>36</v>
      </c>
    </row>
    <row r="137" spans="2:24" ht="75.75" customHeight="1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U137" s="22">
        <v>38</v>
      </c>
      <c r="V137" s="24" t="s">
        <v>36</v>
      </c>
      <c r="X137" s="24" t="s">
        <v>36</v>
      </c>
    </row>
    <row r="138" spans="2:24" ht="75.75" customHeight="1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U138" s="22">
        <v>39</v>
      </c>
      <c r="V138" s="24" t="s">
        <v>36</v>
      </c>
      <c r="X138" s="24" t="s">
        <v>36</v>
      </c>
    </row>
    <row r="139" spans="2:24" ht="75.75" customHeight="1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U139" s="22">
        <v>40</v>
      </c>
      <c r="V139" s="24" t="s">
        <v>36</v>
      </c>
      <c r="X139" s="24" t="s">
        <v>36</v>
      </c>
    </row>
    <row r="140" spans="2:24" ht="75.75" customHeight="1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U140" s="22">
        <v>41</v>
      </c>
      <c r="V140" s="24" t="s">
        <v>36</v>
      </c>
      <c r="X140" s="24" t="s">
        <v>36</v>
      </c>
    </row>
    <row r="141" spans="2:24" ht="75.75" customHeight="1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U141" s="22">
        <v>42</v>
      </c>
      <c r="V141" s="24" t="s">
        <v>36</v>
      </c>
      <c r="X141" s="24" t="s">
        <v>36</v>
      </c>
    </row>
    <row r="142" spans="2:24" ht="75.75" customHeight="1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U142" s="22">
        <v>43</v>
      </c>
      <c r="V142" s="24" t="s">
        <v>36</v>
      </c>
      <c r="X142" s="24" t="s">
        <v>36</v>
      </c>
    </row>
    <row r="143" spans="2:24" ht="75.75" customHeight="1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U143" s="22">
        <v>44</v>
      </c>
      <c r="V143" s="24" t="s">
        <v>36</v>
      </c>
      <c r="X143" s="24" t="s">
        <v>36</v>
      </c>
    </row>
    <row r="144" spans="2:24" ht="75.75" customHeight="1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U144" s="22">
        <v>45</v>
      </c>
      <c r="V144" s="24" t="s">
        <v>36</v>
      </c>
      <c r="X144" s="24" t="s">
        <v>36</v>
      </c>
    </row>
    <row r="145" spans="2:24" ht="75.75" customHeight="1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U145" s="22">
        <v>46</v>
      </c>
      <c r="V145" s="24" t="s">
        <v>36</v>
      </c>
      <c r="X145" s="24" t="s">
        <v>36</v>
      </c>
    </row>
    <row r="146" spans="2:24" ht="75.75" customHeight="1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U146" s="22">
        <v>47</v>
      </c>
      <c r="V146" s="24" t="s">
        <v>36</v>
      </c>
      <c r="X146" s="24" t="s">
        <v>36</v>
      </c>
    </row>
    <row r="147" spans="2:24" ht="75.75" customHeight="1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U147" s="22">
        <v>48</v>
      </c>
      <c r="V147" s="24" t="s">
        <v>36</v>
      </c>
      <c r="X147" s="24" t="s">
        <v>36</v>
      </c>
    </row>
    <row r="148" spans="2:24" ht="75.75" customHeight="1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U148" s="22">
        <v>49</v>
      </c>
      <c r="V148" s="24" t="s">
        <v>36</v>
      </c>
      <c r="X148" s="24" t="s">
        <v>36</v>
      </c>
    </row>
    <row r="149" spans="2:24" ht="75.7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U149" s="22">
        <v>50</v>
      </c>
      <c r="V149" s="24" t="s">
        <v>36</v>
      </c>
      <c r="X149" s="24" t="s">
        <v>36</v>
      </c>
    </row>
    <row r="150" spans="2:24" ht="75.7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V150" s="24"/>
      <c r="X150" s="24"/>
    </row>
    <row r="151" spans="2:16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2:16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2:16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2:16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2:16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2:16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2:16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2:16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2:16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2:16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2:16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2:16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2:16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2:16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2:16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2:16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2:16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2:16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2:16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2:16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2:16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2:16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2:16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2:16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2:16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2:16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2:16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2:16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2:16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2:16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2:16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2:16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2:16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2:16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6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2:16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2:16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2:16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2:16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2:16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16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2:16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2:16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2:16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2:16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2:16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2:16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2:16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2:16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2:16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2:16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2:16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2:16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2:16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2:16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2:16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2:16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2:16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2:16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2:16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2:16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2:16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2:16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2:16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2:16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2:16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2:16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2:16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2:16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2:16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2:16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2:16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2:16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2:16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2:16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2:16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2:16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2:16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2:16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2:16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2:16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5:16" ht="12.75">
      <c r="E232"/>
      <c r="F232"/>
      <c r="G232"/>
      <c r="H232"/>
      <c r="I232"/>
      <c r="J232"/>
      <c r="K232"/>
      <c r="L232"/>
      <c r="M232"/>
      <c r="N232"/>
      <c r="O232"/>
      <c r="P232" s="25"/>
    </row>
    <row r="233" spans="5:16" ht="12.75">
      <c r="E233"/>
      <c r="F233"/>
      <c r="G233"/>
      <c r="H233"/>
      <c r="I233"/>
      <c r="J233"/>
      <c r="K233"/>
      <c r="L233"/>
      <c r="M233"/>
      <c r="N233"/>
      <c r="O233"/>
      <c r="P233" s="25"/>
    </row>
    <row r="234" spans="5:16" ht="12.75">
      <c r="E234"/>
      <c r="F234"/>
      <c r="G234"/>
      <c r="H234"/>
      <c r="I234"/>
      <c r="J234"/>
      <c r="K234"/>
      <c r="L234"/>
      <c r="M234"/>
      <c r="N234"/>
      <c r="O234"/>
      <c r="P234" s="25"/>
    </row>
    <row r="235" spans="5:16" ht="12.75">
      <c r="E235"/>
      <c r="F235"/>
      <c r="G235"/>
      <c r="H235"/>
      <c r="I235"/>
      <c r="J235"/>
      <c r="K235"/>
      <c r="L235"/>
      <c r="M235"/>
      <c r="N235"/>
      <c r="O235"/>
      <c r="P235" s="25"/>
    </row>
    <row r="236" spans="5:16" ht="12.75">
      <c r="E236"/>
      <c r="F236"/>
      <c r="G236"/>
      <c r="H236"/>
      <c r="I236"/>
      <c r="J236"/>
      <c r="K236"/>
      <c r="L236"/>
      <c r="M236"/>
      <c r="N236"/>
      <c r="O236"/>
      <c r="P236" s="25"/>
    </row>
    <row r="237" spans="5:16" ht="12.75">
      <c r="E237"/>
      <c r="F237"/>
      <c r="G237"/>
      <c r="H237"/>
      <c r="I237"/>
      <c r="J237"/>
      <c r="K237"/>
      <c r="L237"/>
      <c r="M237"/>
      <c r="N237"/>
      <c r="O237"/>
      <c r="P237" s="25"/>
    </row>
    <row r="238" spans="5:16" ht="12.75">
      <c r="E238"/>
      <c r="F238"/>
      <c r="G238"/>
      <c r="H238"/>
      <c r="I238"/>
      <c r="J238"/>
      <c r="K238"/>
      <c r="L238"/>
      <c r="M238"/>
      <c r="N238"/>
      <c r="O238"/>
      <c r="P238" s="25"/>
    </row>
    <row r="239" spans="5:16" ht="12.75">
      <c r="E239"/>
      <c r="F239"/>
      <c r="G239"/>
      <c r="H239"/>
      <c r="I239"/>
      <c r="J239"/>
      <c r="K239"/>
      <c r="L239"/>
      <c r="M239"/>
      <c r="N239"/>
      <c r="O239"/>
      <c r="P239" s="25"/>
    </row>
    <row r="240" spans="5:16" ht="12.75">
      <c r="E240"/>
      <c r="F240"/>
      <c r="G240"/>
      <c r="H240"/>
      <c r="I240"/>
      <c r="J240"/>
      <c r="K240"/>
      <c r="L240"/>
      <c r="M240"/>
      <c r="N240"/>
      <c r="O240"/>
      <c r="P240" s="25"/>
    </row>
    <row r="241" spans="5:16" ht="12.75">
      <c r="E241"/>
      <c r="F241"/>
      <c r="G241"/>
      <c r="H241"/>
      <c r="I241"/>
      <c r="J241"/>
      <c r="K241"/>
      <c r="L241"/>
      <c r="M241"/>
      <c r="N241"/>
      <c r="O241"/>
      <c r="P241" s="25"/>
    </row>
    <row r="242" spans="5:16" ht="12.75">
      <c r="E242"/>
      <c r="F242"/>
      <c r="G242"/>
      <c r="H242"/>
      <c r="I242"/>
      <c r="J242"/>
      <c r="K242"/>
      <c r="L242"/>
      <c r="M242"/>
      <c r="N242"/>
      <c r="O242"/>
      <c r="P242" s="25"/>
    </row>
    <row r="243" spans="2:16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 s="25"/>
    </row>
    <row r="244" spans="2:16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 s="25"/>
    </row>
    <row r="245" spans="2:16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 s="25"/>
    </row>
    <row r="246" spans="2:16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 s="25"/>
    </row>
    <row r="247" spans="2:16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 s="25"/>
    </row>
    <row r="248" spans="2:16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 s="25"/>
    </row>
    <row r="249" spans="2:16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 s="25"/>
    </row>
    <row r="250" spans="2:16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 s="25"/>
    </row>
    <row r="251" spans="2:16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 s="25"/>
    </row>
    <row r="252" spans="2:16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 s="25"/>
    </row>
    <row r="253" spans="2:16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 s="25"/>
    </row>
    <row r="254" spans="2:16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 s="25"/>
    </row>
    <row r="255" spans="2:16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 s="25"/>
    </row>
    <row r="256" spans="2:16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 s="25"/>
    </row>
    <row r="257" spans="2:16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 s="25"/>
    </row>
    <row r="258" spans="2:16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 s="25"/>
    </row>
    <row r="259" spans="2:16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 s="25"/>
    </row>
    <row r="260" spans="2:16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 s="25"/>
    </row>
    <row r="261" spans="2:16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 s="25"/>
    </row>
    <row r="262" spans="2:16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 s="25"/>
    </row>
    <row r="263" spans="2:16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 s="25"/>
    </row>
    <row r="264" spans="2:16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 s="25"/>
    </row>
    <row r="265" spans="2:16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 s="25"/>
    </row>
    <row r="266" spans="2:16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 s="25"/>
    </row>
    <row r="267" spans="2:16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 s="25"/>
    </row>
    <row r="268" spans="2:16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 s="25"/>
    </row>
    <row r="269" spans="2:16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 s="25"/>
    </row>
    <row r="270" spans="2:16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 s="25"/>
    </row>
    <row r="271" spans="2:16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 s="25"/>
    </row>
    <row r="272" spans="2:16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 s="25"/>
    </row>
    <row r="273" spans="2:16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 s="25"/>
    </row>
    <row r="274" spans="2:16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 s="25"/>
    </row>
    <row r="275" spans="2:16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 s="25"/>
    </row>
    <row r="276" spans="2:16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 s="25"/>
    </row>
    <row r="277" spans="2:16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 s="25"/>
    </row>
    <row r="278" spans="2:16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 s="25"/>
    </row>
    <row r="279" spans="2:16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 s="25"/>
    </row>
    <row r="280" spans="2:16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 s="25"/>
    </row>
    <row r="281" spans="2:16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 s="25"/>
    </row>
    <row r="282" spans="2:16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 s="25"/>
    </row>
    <row r="283" spans="2:16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 s="25"/>
    </row>
    <row r="284" spans="2:16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 s="25"/>
    </row>
    <row r="285" spans="2:16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 s="25"/>
    </row>
    <row r="286" spans="2:16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 s="25"/>
    </row>
    <row r="287" spans="2:16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 s="25"/>
    </row>
    <row r="288" spans="2:16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 s="25"/>
    </row>
    <row r="289" spans="2:16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 s="25"/>
    </row>
    <row r="290" spans="2:16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 s="25"/>
    </row>
    <row r="291" spans="2:16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 s="25"/>
    </row>
    <row r="292" spans="2:16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 s="25"/>
    </row>
    <row r="293" spans="2:16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 s="25"/>
    </row>
    <row r="294" spans="2:16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 s="25"/>
    </row>
    <row r="295" spans="2:16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 s="25"/>
    </row>
    <row r="296" spans="2:16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 s="25"/>
    </row>
    <row r="297" spans="2:16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 s="25"/>
    </row>
    <row r="298" spans="2:16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 s="25"/>
    </row>
    <row r="299" spans="2:16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 s="25"/>
    </row>
    <row r="300" spans="2:16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 s="25"/>
    </row>
    <row r="301" spans="2:16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 s="25"/>
    </row>
    <row r="302" spans="2:16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 s="25"/>
    </row>
    <row r="303" spans="2:16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 s="25"/>
    </row>
    <row r="304" spans="2:16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 s="25"/>
    </row>
    <row r="305" spans="2:16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 s="25"/>
    </row>
    <row r="306" spans="2:16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 s="25"/>
    </row>
    <row r="307" spans="2:16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 s="25"/>
    </row>
    <row r="308" spans="2:16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 s="25"/>
    </row>
    <row r="309" spans="2:16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 s="25"/>
    </row>
    <row r="310" spans="2:16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 s="25"/>
    </row>
    <row r="311" spans="2:16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 s="25"/>
    </row>
    <row r="312" spans="2:16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 s="25"/>
    </row>
    <row r="313" spans="2:16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 s="25"/>
    </row>
    <row r="314" spans="2:16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 s="25"/>
    </row>
    <row r="315" spans="2:16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 s="25"/>
    </row>
    <row r="316" spans="2:16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 s="25"/>
    </row>
    <row r="317" spans="2:16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 s="25"/>
    </row>
    <row r="318" spans="2:16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 s="25"/>
    </row>
    <row r="319" spans="2:16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 s="25"/>
    </row>
    <row r="320" spans="2:16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 s="25"/>
    </row>
    <row r="321" spans="2:16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 s="25"/>
    </row>
    <row r="322" spans="2:16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 s="25"/>
    </row>
    <row r="323" spans="2:16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 s="25"/>
    </row>
    <row r="324" spans="2:16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 s="25"/>
    </row>
    <row r="325" spans="2:16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 s="25"/>
    </row>
    <row r="326" spans="2:16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 s="25"/>
    </row>
    <row r="327" spans="2:16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 s="25"/>
    </row>
    <row r="328" spans="6:16" ht="12.75">
      <c r="F328"/>
      <c r="G328"/>
      <c r="H328"/>
      <c r="I328"/>
      <c r="J328"/>
      <c r="K328"/>
      <c r="L328"/>
      <c r="M328"/>
      <c r="N328"/>
      <c r="O328"/>
      <c r="P328" s="25"/>
    </row>
    <row r="329" spans="6:16" ht="12.75">
      <c r="F329"/>
      <c r="G329"/>
      <c r="H329"/>
      <c r="I329"/>
      <c r="J329"/>
      <c r="K329"/>
      <c r="L329"/>
      <c r="M329"/>
      <c r="N329"/>
      <c r="O329"/>
      <c r="P329" s="25"/>
    </row>
    <row r="330" spans="6:16" ht="12.75">
      <c r="F330"/>
      <c r="G330"/>
      <c r="H330"/>
      <c r="I330"/>
      <c r="J330"/>
      <c r="K330"/>
      <c r="L330"/>
      <c r="M330"/>
      <c r="N330"/>
      <c r="O330"/>
      <c r="P330" s="25"/>
    </row>
    <row r="331" spans="6:16" ht="12.75">
      <c r="F331"/>
      <c r="G331"/>
      <c r="H331"/>
      <c r="I331"/>
      <c r="J331"/>
      <c r="K331"/>
      <c r="L331"/>
      <c r="M331"/>
      <c r="N331"/>
      <c r="O331"/>
      <c r="P331" s="25"/>
    </row>
    <row r="332" spans="6:16" ht="12.75">
      <c r="F332"/>
      <c r="G332"/>
      <c r="H332"/>
      <c r="I332"/>
      <c r="J332"/>
      <c r="K332"/>
      <c r="L332"/>
      <c r="M332"/>
      <c r="N332"/>
      <c r="O332"/>
      <c r="P332" s="25"/>
    </row>
    <row r="333" spans="6:16" ht="12.75">
      <c r="F333"/>
      <c r="G333"/>
      <c r="H333"/>
      <c r="I333"/>
      <c r="J333"/>
      <c r="K333"/>
      <c r="L333"/>
      <c r="M333"/>
      <c r="N333"/>
      <c r="O333"/>
      <c r="P333" s="25"/>
    </row>
    <row r="334" spans="6:16" ht="12.75">
      <c r="F334"/>
      <c r="G334"/>
      <c r="H334"/>
      <c r="I334"/>
      <c r="J334"/>
      <c r="K334"/>
      <c r="L334"/>
      <c r="M334"/>
      <c r="N334"/>
      <c r="O334"/>
      <c r="P334" s="25"/>
    </row>
    <row r="335" spans="6:16" ht="12.75">
      <c r="F335"/>
      <c r="G335"/>
      <c r="H335"/>
      <c r="I335"/>
      <c r="J335"/>
      <c r="K335"/>
      <c r="L335"/>
      <c r="M335"/>
      <c r="N335"/>
      <c r="O335"/>
      <c r="P335" s="25"/>
    </row>
    <row r="336" spans="6:16" ht="12.75">
      <c r="F336"/>
      <c r="G336"/>
      <c r="H336"/>
      <c r="I336"/>
      <c r="J336"/>
      <c r="K336"/>
      <c r="L336"/>
      <c r="M336"/>
      <c r="N336"/>
      <c r="O336"/>
      <c r="P336" s="25"/>
    </row>
    <row r="337" spans="6:16" ht="12.75">
      <c r="F337"/>
      <c r="G337"/>
      <c r="H337"/>
      <c r="I337"/>
      <c r="J337"/>
      <c r="K337"/>
      <c r="L337"/>
      <c r="M337"/>
      <c r="N337"/>
      <c r="O337"/>
      <c r="P337" s="25"/>
    </row>
    <row r="338" spans="6:16" ht="12.75">
      <c r="F338"/>
      <c r="G338"/>
      <c r="H338"/>
      <c r="I338"/>
      <c r="J338"/>
      <c r="K338"/>
      <c r="L338"/>
      <c r="M338"/>
      <c r="N338"/>
      <c r="O338"/>
      <c r="P338" s="25"/>
    </row>
    <row r="339" spans="6:16" ht="12.75">
      <c r="F339"/>
      <c r="G339"/>
      <c r="H339"/>
      <c r="I339"/>
      <c r="J339"/>
      <c r="K339"/>
      <c r="L339"/>
      <c r="M339"/>
      <c r="N339"/>
      <c r="O339"/>
      <c r="P339" s="25"/>
    </row>
    <row r="340" spans="6:16" ht="12.75">
      <c r="F340"/>
      <c r="G340"/>
      <c r="H340"/>
      <c r="I340"/>
      <c r="J340"/>
      <c r="K340"/>
      <c r="L340"/>
      <c r="M340"/>
      <c r="N340"/>
      <c r="O340"/>
      <c r="P340" s="25"/>
    </row>
    <row r="341" spans="6:16" ht="12.75">
      <c r="F341"/>
      <c r="G341"/>
      <c r="H341"/>
      <c r="I341"/>
      <c r="J341"/>
      <c r="K341"/>
      <c r="L341"/>
      <c r="M341"/>
      <c r="N341"/>
      <c r="O341"/>
      <c r="P341" s="25"/>
    </row>
    <row r="342" spans="6:16" ht="12.75">
      <c r="F342"/>
      <c r="G342"/>
      <c r="H342"/>
      <c r="I342"/>
      <c r="J342"/>
      <c r="K342"/>
      <c r="L342"/>
      <c r="M342"/>
      <c r="N342"/>
      <c r="O342"/>
      <c r="P342" s="25"/>
    </row>
    <row r="343" spans="6:16" ht="12.75">
      <c r="F343"/>
      <c r="G343"/>
      <c r="H343"/>
      <c r="I343"/>
      <c r="J343"/>
      <c r="K343"/>
      <c r="L343"/>
      <c r="M343"/>
      <c r="N343"/>
      <c r="O343"/>
      <c r="P343" s="25"/>
    </row>
    <row r="344" spans="6:16" ht="12.75">
      <c r="F344"/>
      <c r="G344"/>
      <c r="H344"/>
      <c r="I344"/>
      <c r="J344"/>
      <c r="K344"/>
      <c r="L344"/>
      <c r="M344"/>
      <c r="N344"/>
      <c r="O344"/>
      <c r="P344" s="25"/>
    </row>
    <row r="345" spans="6:16" ht="12.75">
      <c r="F345"/>
      <c r="G345"/>
      <c r="H345"/>
      <c r="I345"/>
      <c r="J345"/>
      <c r="K345"/>
      <c r="L345"/>
      <c r="M345"/>
      <c r="N345"/>
      <c r="O345"/>
      <c r="P345" s="25"/>
    </row>
    <row r="346" spans="6:16" ht="12.75">
      <c r="F346"/>
      <c r="G346"/>
      <c r="H346"/>
      <c r="I346"/>
      <c r="J346"/>
      <c r="K346"/>
      <c r="L346"/>
      <c r="M346"/>
      <c r="N346"/>
      <c r="O346"/>
      <c r="P346" s="25"/>
    </row>
    <row r="347" spans="6:16" ht="12.75">
      <c r="F347"/>
      <c r="G347"/>
      <c r="H347"/>
      <c r="I347"/>
      <c r="J347"/>
      <c r="K347"/>
      <c r="L347"/>
      <c r="M347"/>
      <c r="N347"/>
      <c r="O347"/>
      <c r="P347" s="25"/>
    </row>
    <row r="348" spans="6:16" ht="12.75">
      <c r="F348"/>
      <c r="G348"/>
      <c r="H348"/>
      <c r="I348"/>
      <c r="J348"/>
      <c r="K348"/>
      <c r="L348"/>
      <c r="M348"/>
      <c r="N348"/>
      <c r="O348"/>
      <c r="P348" s="25"/>
    </row>
    <row r="349" spans="6:16" ht="12.75">
      <c r="F349"/>
      <c r="G349"/>
      <c r="H349"/>
      <c r="I349"/>
      <c r="J349"/>
      <c r="K349"/>
      <c r="L349"/>
      <c r="M349"/>
      <c r="N349"/>
      <c r="O349"/>
      <c r="P349" s="25"/>
    </row>
    <row r="350" spans="6:16" ht="12.75">
      <c r="F350"/>
      <c r="G350"/>
      <c r="H350"/>
      <c r="I350"/>
      <c r="J350"/>
      <c r="K350"/>
      <c r="L350"/>
      <c r="M350"/>
      <c r="N350"/>
      <c r="O350"/>
      <c r="P350" s="25"/>
    </row>
    <row r="351" spans="6:16" ht="12.75">
      <c r="F351"/>
      <c r="G351"/>
      <c r="H351"/>
      <c r="I351"/>
      <c r="J351"/>
      <c r="K351"/>
      <c r="L351"/>
      <c r="M351"/>
      <c r="N351"/>
      <c r="O351"/>
      <c r="P351" s="25"/>
    </row>
    <row r="352" spans="6:16" ht="12.75">
      <c r="F352"/>
      <c r="G352"/>
      <c r="H352"/>
      <c r="I352"/>
      <c r="J352"/>
      <c r="K352"/>
      <c r="L352"/>
      <c r="M352"/>
      <c r="N352"/>
      <c r="O352"/>
      <c r="P352" s="25"/>
    </row>
    <row r="353" spans="6:16" ht="12.75">
      <c r="F353"/>
      <c r="G353"/>
      <c r="H353"/>
      <c r="I353"/>
      <c r="J353"/>
      <c r="K353"/>
      <c r="L353"/>
      <c r="M353"/>
      <c r="N353"/>
      <c r="O353"/>
      <c r="P353" s="25"/>
    </row>
    <row r="354" spans="6:16" ht="12.75">
      <c r="F354"/>
      <c r="G354"/>
      <c r="H354"/>
      <c r="I354"/>
      <c r="J354"/>
      <c r="K354"/>
      <c r="L354"/>
      <c r="M354"/>
      <c r="N354"/>
      <c r="O354"/>
      <c r="P354" s="25"/>
    </row>
    <row r="355" spans="6:16" ht="12.75">
      <c r="F355"/>
      <c r="G355"/>
      <c r="H355"/>
      <c r="I355"/>
      <c r="J355"/>
      <c r="K355"/>
      <c r="L355"/>
      <c r="M355"/>
      <c r="N355"/>
      <c r="O355"/>
      <c r="P355" s="25"/>
    </row>
    <row r="356" spans="6:16" ht="12.75">
      <c r="F356"/>
      <c r="G356"/>
      <c r="H356"/>
      <c r="I356"/>
      <c r="J356"/>
      <c r="K356"/>
      <c r="L356"/>
      <c r="M356"/>
      <c r="N356"/>
      <c r="O356"/>
      <c r="P356" s="25"/>
    </row>
    <row r="357" spans="6:16" ht="12.75">
      <c r="F357"/>
      <c r="G357"/>
      <c r="H357"/>
      <c r="I357"/>
      <c r="J357"/>
      <c r="K357"/>
      <c r="L357"/>
      <c r="M357"/>
      <c r="N357"/>
      <c r="O357"/>
      <c r="P357" s="25"/>
    </row>
    <row r="358" spans="6:16" ht="12.75">
      <c r="F358"/>
      <c r="G358"/>
      <c r="H358"/>
      <c r="I358"/>
      <c r="J358"/>
      <c r="K358"/>
      <c r="L358"/>
      <c r="M358"/>
      <c r="N358"/>
      <c r="O358"/>
      <c r="P358" s="25"/>
    </row>
    <row r="393" spans="6:16" ht="12.75">
      <c r="F393" s="1">
        <v>0</v>
      </c>
      <c r="G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26">
        <v>0</v>
      </c>
    </row>
  </sheetData>
  <sheetProtection/>
  <mergeCells count="2">
    <mergeCell ref="C3:H7"/>
    <mergeCell ref="K3:P7"/>
  </mergeCells>
  <conditionalFormatting sqref="O65:O68 O17:O20 AM61:AW61 O59:O62 O23:O26 O29:O32 O35:O38 O41:O44 O47:O50 O53:O56 AI59:AI62 AI11:AI14 AI17:AI20 AI23:AI26 AI29:AI32 AI35:AI38 AI41:AI44 AI47:AI50 AI53:AI56 AM13:AW13 AM19:AW19 AM25:AW25 AM31:AW31 AM37:AW37 AM43:AW43 AM49:AW49 AM55:AW55 O71:O74 F17:M20 F53:M56 F47:M50 F41:M44 F35:M38 F29:M32 F23:M26 F59:M62 F65:M68 F71:M74">
    <cfRule type="cellIs" priority="2" dxfId="14" operator="between" stopIfTrue="1">
      <formula>-0.000001</formula>
      <formula>0.0000001</formula>
    </cfRule>
  </conditionalFormatting>
  <conditionalFormatting sqref="C3:H7 K3:P7">
    <cfRule type="cellIs" priority="3" dxfId="15" operator="equal" stopIfTrue="1">
      <formula>0</formula>
    </cfRule>
  </conditionalFormatting>
  <conditionalFormatting sqref="O11:O14 F11:M11">
    <cfRule type="cellIs" priority="1" dxfId="14" operator="between" stopIfTrue="1">
      <formula>-0.000001</formula>
      <formula>0.0000001</formula>
    </cfRule>
  </conditionalFormatting>
  <printOptions/>
  <pageMargins left="0.75" right="0.75" top="1" bottom="1" header="0.5" footer="0.5"/>
  <pageSetup orientation="portrait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I394"/>
  <sheetViews>
    <sheetView zoomScale="150" zoomScaleNormal="150" workbookViewId="0" topLeftCell="A1">
      <selection activeCell="I27" sqref="I27"/>
    </sheetView>
  </sheetViews>
  <sheetFormatPr defaultColWidth="11.00390625" defaultRowHeight="12.75"/>
  <cols>
    <col min="1" max="1" width="13.00390625" style="0" customWidth="1"/>
    <col min="2" max="2" width="4.375" style="1" customWidth="1"/>
    <col min="3" max="3" width="2.625" style="1" customWidth="1"/>
    <col min="4" max="4" width="4.625" style="1" customWidth="1"/>
    <col min="5" max="5" width="1.75390625" style="1" customWidth="1"/>
    <col min="6" max="11" width="5.25390625" style="1" customWidth="1"/>
    <col min="12" max="12" width="5.375" style="1" customWidth="1"/>
    <col min="13" max="13" width="5.25390625" style="1" customWidth="1"/>
    <col min="14" max="14" width="2.75390625" style="1" customWidth="1"/>
    <col min="15" max="15" width="2.00390625" style="1" customWidth="1"/>
    <col min="16" max="16" width="5.25390625" style="26" customWidth="1"/>
    <col min="17" max="17" width="5.875" style="0" customWidth="1"/>
    <col min="18" max="19" width="5.375" style="0" customWidth="1"/>
    <col min="20" max="20" width="17.125" style="0" customWidth="1"/>
    <col min="21" max="21" width="3.875" style="0" customWidth="1"/>
    <col min="22" max="22" width="26.25390625" style="0" customWidth="1"/>
    <col min="23" max="23" width="3.25390625" style="0" customWidth="1"/>
    <col min="24" max="24" width="29.375" style="0" customWidth="1"/>
    <col min="25" max="26" width="11.00390625" style="0" customWidth="1"/>
    <col min="27" max="27" width="4.25390625" style="1" customWidth="1"/>
    <col min="28" max="28" width="3.75390625" style="1" customWidth="1"/>
    <col min="29" max="29" width="4.75390625" style="0" customWidth="1"/>
    <col min="30" max="30" width="4.625" style="0" customWidth="1"/>
    <col min="31" max="31" width="3.75390625" style="0" customWidth="1"/>
    <col min="32" max="33" width="4.625" style="1" customWidth="1"/>
    <col min="34" max="34" width="4.625" style="0" customWidth="1"/>
    <col min="35" max="35" width="6.875" style="0" customWidth="1"/>
    <col min="36" max="36" width="5.875" style="1" customWidth="1"/>
    <col min="37" max="37" width="6.00390625" style="1" customWidth="1"/>
    <col min="38" max="38" width="4.625" style="0" customWidth="1"/>
    <col min="39" max="39" width="4.375" style="0" customWidth="1"/>
    <col min="40" max="40" width="4.75390625" style="0" customWidth="1"/>
    <col min="41" max="64" width="4.625" style="0" customWidth="1"/>
  </cols>
  <sheetData>
    <row r="2" spans="3:16" ht="12.75"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2.75" customHeight="1">
      <c r="A3" t="s">
        <v>30</v>
      </c>
      <c r="B3"/>
      <c r="C3" s="88" t="str">
        <f>VLOOKUP(A5,instructions08,2)</f>
        <v>Hi.  This question involves a series of short answers.</v>
      </c>
      <c r="D3" s="89"/>
      <c r="E3" s="89"/>
      <c r="F3" s="89"/>
      <c r="G3" s="89"/>
      <c r="H3" s="89"/>
      <c r="I3" s="2"/>
      <c r="J3" s="2"/>
      <c r="K3" s="88" t="str">
        <f>VLOOKUP(A5,instructions08,4)</f>
        <v>In each case, you should determine the cell that needs to be changed and the value to which it should be changed. </v>
      </c>
      <c r="L3" s="89"/>
      <c r="M3" s="89"/>
      <c r="N3" s="89"/>
      <c r="O3" s="89"/>
      <c r="P3" s="89"/>
    </row>
    <row r="4" spans="1:18" ht="18">
      <c r="A4" s="3"/>
      <c r="C4" s="89"/>
      <c r="D4" s="89"/>
      <c r="E4" s="89"/>
      <c r="F4" s="89"/>
      <c r="G4" s="89"/>
      <c r="H4" s="89"/>
      <c r="I4" s="2"/>
      <c r="J4" s="2"/>
      <c r="K4" s="89"/>
      <c r="L4" s="89"/>
      <c r="M4" s="89"/>
      <c r="N4" s="89"/>
      <c r="O4" s="89"/>
      <c r="P4" s="89"/>
      <c r="R4" s="27"/>
    </row>
    <row r="5" spans="1:27" ht="18.75" thickBot="1">
      <c r="A5" s="3">
        <v>1</v>
      </c>
      <c r="B5"/>
      <c r="C5" s="89"/>
      <c r="D5" s="89"/>
      <c r="E5" s="89"/>
      <c r="F5" s="89"/>
      <c r="G5" s="89"/>
      <c r="H5" s="89"/>
      <c r="I5" s="2"/>
      <c r="J5" s="2"/>
      <c r="K5" s="89"/>
      <c r="L5" s="89"/>
      <c r="M5" s="89"/>
      <c r="N5" s="89"/>
      <c r="O5" s="89"/>
      <c r="P5" s="89"/>
      <c r="AA5" s="1" t="s">
        <v>45</v>
      </c>
    </row>
    <row r="6" spans="2:28" ht="13.5" thickTop="1">
      <c r="B6"/>
      <c r="C6" s="89"/>
      <c r="D6" s="89"/>
      <c r="E6" s="89"/>
      <c r="F6" s="89"/>
      <c r="G6" s="89"/>
      <c r="H6" s="89"/>
      <c r="I6" s="2"/>
      <c r="J6" s="2"/>
      <c r="K6" s="89"/>
      <c r="L6" s="89"/>
      <c r="M6" s="89"/>
      <c r="N6" s="89"/>
      <c r="O6" s="89"/>
      <c r="P6" s="89"/>
      <c r="AA6" s="4" t="s">
        <v>32</v>
      </c>
      <c r="AB6" s="5">
        <v>2</v>
      </c>
    </row>
    <row r="7" spans="2:28" ht="12.75">
      <c r="B7"/>
      <c r="C7" s="89"/>
      <c r="D7" s="89"/>
      <c r="E7" s="89"/>
      <c r="F7" s="89"/>
      <c r="G7" s="89"/>
      <c r="H7" s="89"/>
      <c r="I7" s="2"/>
      <c r="J7" s="2"/>
      <c r="K7" s="89"/>
      <c r="L7" s="89"/>
      <c r="M7" s="89"/>
      <c r="N7" s="89"/>
      <c r="O7" s="89"/>
      <c r="P7" s="89"/>
      <c r="AA7" s="6" t="s">
        <v>33</v>
      </c>
      <c r="AB7" s="7">
        <v>3</v>
      </c>
    </row>
    <row r="8" spans="2:28" ht="12.75">
      <c r="B8"/>
      <c r="C8"/>
      <c r="D8"/>
      <c r="E8"/>
      <c r="F8"/>
      <c r="G8" s="29"/>
      <c r="H8" s="29"/>
      <c r="I8" s="29"/>
      <c r="J8" s="29"/>
      <c r="K8"/>
      <c r="L8"/>
      <c r="M8"/>
      <c r="N8"/>
      <c r="O8"/>
      <c r="P8"/>
      <c r="AA8" s="6" t="s">
        <v>34</v>
      </c>
      <c r="AB8" s="7">
        <v>4</v>
      </c>
    </row>
    <row r="9" spans="2:28" ht="12.75">
      <c r="B9"/>
      <c r="C9"/>
      <c r="D9"/>
      <c r="E9"/>
      <c r="F9" s="29"/>
      <c r="G9" s="29"/>
      <c r="H9" s="29"/>
      <c r="I9" s="29"/>
      <c r="J9" s="29"/>
      <c r="N9" s="8"/>
      <c r="P9" s="33"/>
      <c r="Q9" s="1"/>
      <c r="AA9" s="6" t="s">
        <v>35</v>
      </c>
      <c r="AB9" s="7">
        <v>5</v>
      </c>
    </row>
    <row r="10" spans="2:28" ht="14.25">
      <c r="B10"/>
      <c r="C10"/>
      <c r="D10" s="9" t="s">
        <v>36</v>
      </c>
      <c r="E10"/>
      <c r="F10" s="10" t="s">
        <v>37</v>
      </c>
      <c r="G10" s="1" t="s">
        <v>49</v>
      </c>
      <c r="H10" s="1" t="s">
        <v>50</v>
      </c>
      <c r="I10" s="1" t="s">
        <v>51</v>
      </c>
      <c r="J10" s="1" t="s">
        <v>52</v>
      </c>
      <c r="K10" s="1" t="s">
        <v>74</v>
      </c>
      <c r="L10" s="1" t="s">
        <v>75</v>
      </c>
      <c r="M10" s="1" t="s">
        <v>76</v>
      </c>
      <c r="N10" s="8" t="s">
        <v>56</v>
      </c>
      <c r="P10" s="1" t="s">
        <v>57</v>
      </c>
      <c r="Q10" s="1"/>
      <c r="AA10" s="6" t="s">
        <v>58</v>
      </c>
      <c r="AB10" s="7">
        <v>6</v>
      </c>
    </row>
    <row r="11" spans="2:61" ht="15">
      <c r="B11" t="s">
        <v>59</v>
      </c>
      <c r="C11"/>
      <c r="D11" t="s">
        <v>59</v>
      </c>
      <c r="E11"/>
      <c r="F11" s="11">
        <v>1</v>
      </c>
      <c r="G11" s="11">
        <v>-12</v>
      </c>
      <c r="H11" s="11">
        <v>-5</v>
      </c>
      <c r="I11" s="11">
        <v>-3</v>
      </c>
      <c r="J11" s="11">
        <v>-20</v>
      </c>
      <c r="K11" s="28">
        <v>0</v>
      </c>
      <c r="L11" s="28">
        <v>0</v>
      </c>
      <c r="M11" s="28">
        <v>0</v>
      </c>
      <c r="N11" s="13"/>
      <c r="O11" s="14"/>
      <c r="P11" s="11">
        <v>-120</v>
      </c>
      <c r="Q11" s="1"/>
      <c r="R11" s="1"/>
      <c r="S11" s="1"/>
      <c r="T11" s="1"/>
      <c r="U11" s="1"/>
      <c r="V11" s="1">
        <f>L11*7</f>
        <v>0</v>
      </c>
      <c r="W11" s="1"/>
      <c r="AA11" s="6" t="s">
        <v>60</v>
      </c>
      <c r="AB11" s="7">
        <v>7</v>
      </c>
      <c r="AF11" s="15" t="e">
        <f>MOD(AF13,6)</f>
        <v>#VALUE!</v>
      </c>
      <c r="AG11" s="1">
        <f aca="true" t="shared" si="0" ref="AG11:AG22">ROW(AE11)-10</f>
        <v>1</v>
      </c>
      <c r="AI11" s="11" t="e">
        <f>INDEX(matrix9,AG11,AD13)</f>
        <v>#VALUE!</v>
      </c>
      <c r="AJ11" s="1">
        <f>IF(AG11=AF13,1,0)</f>
        <v>0</v>
      </c>
      <c r="AK11" s="1">
        <f>IF(AJ11=1,1/AI11,0)</f>
        <v>0</v>
      </c>
      <c r="AY11" t="e">
        <f aca="true" t="shared" si="1" ref="AY11:BI11">IF($AJ11=1,AM13,F11-$AI11*AM13)</f>
        <v>#VALUE!</v>
      </c>
      <c r="AZ11" t="e">
        <f t="shared" si="1"/>
        <v>#VALUE!</v>
      </c>
      <c r="BA11" t="e">
        <f t="shared" si="1"/>
        <v>#VALUE!</v>
      </c>
      <c r="BB11" t="e">
        <f t="shared" si="1"/>
        <v>#VALUE!</v>
      </c>
      <c r="BC11" t="e">
        <f t="shared" si="1"/>
        <v>#VALUE!</v>
      </c>
      <c r="BD11" t="e">
        <f t="shared" si="1"/>
        <v>#VALUE!</v>
      </c>
      <c r="BE11" t="e">
        <f t="shared" si="1"/>
        <v>#VALUE!</v>
      </c>
      <c r="BF11" t="e">
        <f t="shared" si="1"/>
        <v>#VALUE!</v>
      </c>
      <c r="BG11" t="e">
        <f t="shared" si="1"/>
        <v>#VALUE!</v>
      </c>
      <c r="BH11" t="e">
        <f t="shared" si="1"/>
        <v>#VALUE!</v>
      </c>
      <c r="BI11" t="e">
        <f t="shared" si="1"/>
        <v>#VALUE!</v>
      </c>
    </row>
    <row r="12" spans="2:61" ht="13.5" thickBot="1">
      <c r="B12" t="s">
        <v>10</v>
      </c>
      <c r="C12"/>
      <c r="D12" t="s">
        <v>11</v>
      </c>
      <c r="E12"/>
      <c r="F12" s="16">
        <v>0</v>
      </c>
      <c r="G12" s="16">
        <v>7</v>
      </c>
      <c r="H12" s="16">
        <v>4</v>
      </c>
      <c r="I12" s="16">
        <v>-3</v>
      </c>
      <c r="J12" s="16">
        <v>-4</v>
      </c>
      <c r="K12" s="16">
        <v>1</v>
      </c>
      <c r="L12" s="16">
        <v>0</v>
      </c>
      <c r="M12" s="16">
        <v>0</v>
      </c>
      <c r="N12" s="13"/>
      <c r="O12" s="14"/>
      <c r="P12" s="16">
        <v>8</v>
      </c>
      <c r="Q12" s="1"/>
      <c r="R12" s="1"/>
      <c r="S12" s="1"/>
      <c r="T12" s="1"/>
      <c r="U12" s="1"/>
      <c r="AA12" s="6" t="s">
        <v>63</v>
      </c>
      <c r="AB12" s="7">
        <v>8</v>
      </c>
      <c r="AG12" s="1">
        <f t="shared" si="0"/>
        <v>2</v>
      </c>
      <c r="AI12" s="16" t="e">
        <f>INDEX(matrix9,AG12,AD13)</f>
        <v>#VALUE!</v>
      </c>
      <c r="AJ12" s="1">
        <f>IF(AG12=AF13,1,0)</f>
        <v>0</v>
      </c>
      <c r="AK12" s="1">
        <f>IF(AJ12=1,1/AI12,0)</f>
        <v>0</v>
      </c>
      <c r="AY12" t="e">
        <f aca="true" t="shared" si="2" ref="AY12:BI12">IF($AJ12=1,AM13,F12-$AI12*AM13)</f>
        <v>#VALUE!</v>
      </c>
      <c r="AZ12" t="e">
        <f t="shared" si="2"/>
        <v>#VALUE!</v>
      </c>
      <c r="BA12" t="e">
        <f t="shared" si="2"/>
        <v>#VALUE!</v>
      </c>
      <c r="BB12" t="e">
        <f t="shared" si="2"/>
        <v>#VALUE!</v>
      </c>
      <c r="BC12" t="e">
        <f t="shared" si="2"/>
        <v>#VALUE!</v>
      </c>
      <c r="BD12" t="e">
        <f t="shared" si="2"/>
        <v>#VALUE!</v>
      </c>
      <c r="BE12" t="e">
        <f t="shared" si="2"/>
        <v>#VALUE!</v>
      </c>
      <c r="BF12" t="e">
        <f t="shared" si="2"/>
        <v>#VALUE!</v>
      </c>
      <c r="BG12" t="e">
        <f t="shared" si="2"/>
        <v>#VALUE!</v>
      </c>
      <c r="BH12" t="e">
        <f t="shared" si="2"/>
        <v>#VALUE!</v>
      </c>
      <c r="BI12" t="e">
        <f t="shared" si="2"/>
        <v>#VALUE!</v>
      </c>
    </row>
    <row r="13" spans="2:61" ht="13.5" thickBot="1">
      <c r="B13" s="38"/>
      <c r="D13" s="17"/>
      <c r="E13"/>
      <c r="F13" s="16">
        <v>0</v>
      </c>
      <c r="G13" s="16">
        <v>-1</v>
      </c>
      <c r="H13" s="16">
        <v>1</v>
      </c>
      <c r="I13" s="16">
        <v>2</v>
      </c>
      <c r="J13" s="16">
        <v>-3</v>
      </c>
      <c r="K13" s="16">
        <v>0</v>
      </c>
      <c r="L13" s="16">
        <v>1</v>
      </c>
      <c r="M13" s="16">
        <v>0</v>
      </c>
      <c r="N13" s="13"/>
      <c r="O13" s="14"/>
      <c r="P13" s="16">
        <v>4</v>
      </c>
      <c r="Q13" s="1"/>
      <c r="AA13" s="6" t="s">
        <v>46</v>
      </c>
      <c r="AB13" s="7">
        <v>9</v>
      </c>
      <c r="AD13" s="17">
        <f>VLOOKUP(B13,alpha8,2)</f>
        <v>0</v>
      </c>
      <c r="AE13" s="1"/>
      <c r="AF13" s="17" t="str">
        <f>IF(D13&gt;0,D13-10," ")</f>
        <v> </v>
      </c>
      <c r="AG13" s="1">
        <f t="shared" si="0"/>
        <v>3</v>
      </c>
      <c r="AI13" s="16" t="e">
        <f>INDEX(matrix9,AG13,AD13)</f>
        <v>#VALUE!</v>
      </c>
      <c r="AJ13" s="1">
        <f>IF(AG13=AF13,1,0)</f>
        <v>0</v>
      </c>
      <c r="AK13" s="1">
        <f>IF(AJ13=1,1/AI13,0)</f>
        <v>0</v>
      </c>
      <c r="AM13" s="16">
        <f aca="true" t="shared" si="3" ref="AM13:AW13">SUMPRODUCT($AK11:$AK14,F11:F14)</f>
        <v>0</v>
      </c>
      <c r="AN13" s="16">
        <f t="shared" si="3"/>
        <v>0</v>
      </c>
      <c r="AO13" s="16">
        <f t="shared" si="3"/>
        <v>0</v>
      </c>
      <c r="AP13" s="16">
        <f t="shared" si="3"/>
        <v>0</v>
      </c>
      <c r="AQ13" s="16">
        <f t="shared" si="3"/>
        <v>0</v>
      </c>
      <c r="AR13" s="16">
        <f t="shared" si="3"/>
        <v>0</v>
      </c>
      <c r="AS13" s="16">
        <f t="shared" si="3"/>
        <v>0</v>
      </c>
      <c r="AT13" s="16">
        <f t="shared" si="3"/>
        <v>0</v>
      </c>
      <c r="AU13" s="16">
        <f t="shared" si="3"/>
        <v>0</v>
      </c>
      <c r="AV13" s="16">
        <f t="shared" si="3"/>
        <v>0</v>
      </c>
      <c r="AW13" s="16">
        <f t="shared" si="3"/>
        <v>0</v>
      </c>
      <c r="AY13" t="e">
        <f aca="true" t="shared" si="4" ref="AY13:BI13">IF($AJ13=1,AM13,F13-$AI13*AM13)</f>
        <v>#VALUE!</v>
      </c>
      <c r="AZ13" t="e">
        <f t="shared" si="4"/>
        <v>#VALUE!</v>
      </c>
      <c r="BA13" t="e">
        <f t="shared" si="4"/>
        <v>#VALUE!</v>
      </c>
      <c r="BB13" t="e">
        <f t="shared" si="4"/>
        <v>#VALUE!</v>
      </c>
      <c r="BC13" t="e">
        <f t="shared" si="4"/>
        <v>#VALUE!</v>
      </c>
      <c r="BD13" t="e">
        <f t="shared" si="4"/>
        <v>#VALUE!</v>
      </c>
      <c r="BE13" t="e">
        <f t="shared" si="4"/>
        <v>#VALUE!</v>
      </c>
      <c r="BF13" t="e">
        <f t="shared" si="4"/>
        <v>#VALUE!</v>
      </c>
      <c r="BG13" t="e">
        <f t="shared" si="4"/>
        <v>#VALUE!</v>
      </c>
      <c r="BH13" t="e">
        <f t="shared" si="4"/>
        <v>#VALUE!</v>
      </c>
      <c r="BI13" t="e">
        <f t="shared" si="4"/>
        <v>#VALUE!</v>
      </c>
    </row>
    <row r="14" spans="2:61" ht="12.75">
      <c r="B14"/>
      <c r="C14"/>
      <c r="D14"/>
      <c r="E14"/>
      <c r="F14" s="16">
        <v>0</v>
      </c>
      <c r="G14" s="16">
        <v>4</v>
      </c>
      <c r="H14" s="16">
        <v>-3</v>
      </c>
      <c r="I14" s="16">
        <v>0</v>
      </c>
      <c r="J14" s="16">
        <v>-1</v>
      </c>
      <c r="K14" s="16">
        <v>0</v>
      </c>
      <c r="L14" s="16">
        <v>0</v>
      </c>
      <c r="M14" s="16">
        <v>1</v>
      </c>
      <c r="N14" s="13"/>
      <c r="O14" s="14"/>
      <c r="P14" s="16">
        <v>3</v>
      </c>
      <c r="Q14" s="1"/>
      <c r="AA14" s="6">
        <v>0</v>
      </c>
      <c r="AB14" s="7">
        <v>0</v>
      </c>
      <c r="AG14" s="1">
        <f t="shared" si="0"/>
        <v>4</v>
      </c>
      <c r="AI14" s="16" t="e">
        <f>INDEX(matrix9,AG14,AD13)</f>
        <v>#VALUE!</v>
      </c>
      <c r="AJ14" s="1">
        <f>IF(AG14=AF13,1,0)</f>
        <v>0</v>
      </c>
      <c r="AK14" s="1">
        <f>IF(AJ14=1,1/AI14,0)</f>
        <v>0</v>
      </c>
      <c r="AY14" t="e">
        <f aca="true" t="shared" si="5" ref="AY14:BI14">IF($AJ14=1,AM13,F14-$AI14*AM13)</f>
        <v>#VALUE!</v>
      </c>
      <c r="AZ14" t="e">
        <f t="shared" si="5"/>
        <v>#VALUE!</v>
      </c>
      <c r="BA14" t="e">
        <f t="shared" si="5"/>
        <v>#VALUE!</v>
      </c>
      <c r="BB14" t="e">
        <f t="shared" si="5"/>
        <v>#VALUE!</v>
      </c>
      <c r="BC14" t="e">
        <f t="shared" si="5"/>
        <v>#VALUE!</v>
      </c>
      <c r="BD14" t="e">
        <f t="shared" si="5"/>
        <v>#VALUE!</v>
      </c>
      <c r="BE14" t="e">
        <f t="shared" si="5"/>
        <v>#VALUE!</v>
      </c>
      <c r="BF14" t="e">
        <f t="shared" si="5"/>
        <v>#VALUE!</v>
      </c>
      <c r="BG14" t="e">
        <f t="shared" si="5"/>
        <v>#VALUE!</v>
      </c>
      <c r="BH14" t="e">
        <f t="shared" si="5"/>
        <v>#VALUE!</v>
      </c>
      <c r="BI14" t="e">
        <f t="shared" si="5"/>
        <v>#VALUE!</v>
      </c>
    </row>
    <row r="15" spans="2:33" ht="13.5" thickBot="1">
      <c r="B15"/>
      <c r="C15"/>
      <c r="D15"/>
      <c r="E15"/>
      <c r="N15" s="8"/>
      <c r="P15" s="1"/>
      <c r="Q15" s="1"/>
      <c r="AA15" s="18" t="s">
        <v>29</v>
      </c>
      <c r="AB15" s="19">
        <v>11</v>
      </c>
      <c r="AG15" s="1">
        <f t="shared" si="0"/>
        <v>5</v>
      </c>
    </row>
    <row r="16" spans="2:33" ht="12.75">
      <c r="B16"/>
      <c r="C16"/>
      <c r="D16"/>
      <c r="E16"/>
      <c r="N16" s="8"/>
      <c r="P16" s="1"/>
      <c r="Q16" s="1"/>
      <c r="AG16" s="1">
        <f t="shared" si="0"/>
        <v>6</v>
      </c>
    </row>
    <row r="17" spans="2:61" ht="15.75">
      <c r="B17"/>
      <c r="C17"/>
      <c r="D17"/>
      <c r="E17"/>
      <c r="F17" s="11" t="str">
        <f aca="true" t="shared" si="6" ref="F17:M17">IF($D13&gt;0,AY11," ")</f>
        <v> </v>
      </c>
      <c r="G17" s="11" t="str">
        <f t="shared" si="6"/>
        <v> </v>
      </c>
      <c r="H17" s="11" t="str">
        <f t="shared" si="6"/>
        <v> </v>
      </c>
      <c r="I17" s="11" t="str">
        <f t="shared" si="6"/>
        <v> </v>
      </c>
      <c r="J17" s="11" t="str">
        <f t="shared" si="6"/>
        <v> </v>
      </c>
      <c r="K17" s="11" t="str">
        <f t="shared" si="6"/>
        <v> </v>
      </c>
      <c r="L17" s="11" t="str">
        <f t="shared" si="6"/>
        <v> </v>
      </c>
      <c r="M17" s="12" t="str">
        <f t="shared" si="6"/>
        <v> </v>
      </c>
      <c r="N17" s="14"/>
      <c r="O17" s="14"/>
      <c r="P17" s="11" t="str">
        <f>IF($D13&gt;0,BI11," ")</f>
        <v> </v>
      </c>
      <c r="Q17" s="1"/>
      <c r="AF17" s="15" t="e">
        <f>MOD(AF19,6)</f>
        <v>#VALUE!</v>
      </c>
      <c r="AG17" s="1">
        <f t="shared" si="0"/>
        <v>7</v>
      </c>
      <c r="AI17" s="11" t="e">
        <f>INDEX(matrix9,AG17,AD19)</f>
        <v>#VALUE!</v>
      </c>
      <c r="AJ17" s="1">
        <f>IF(AG17=AF19,1,0)</f>
        <v>0</v>
      </c>
      <c r="AK17" s="1">
        <f>IF(AJ17=1,1/AI17,0)</f>
        <v>0</v>
      </c>
      <c r="AY17" t="e">
        <f aca="true" t="shared" si="7" ref="AY17:BI17">IF($AJ17=1,AM19,F17-$AI17*AM19)</f>
        <v>#VALUE!</v>
      </c>
      <c r="AZ17" t="e">
        <f t="shared" si="7"/>
        <v>#VALUE!</v>
      </c>
      <c r="BA17" t="e">
        <f t="shared" si="7"/>
        <v>#VALUE!</v>
      </c>
      <c r="BB17" t="e">
        <f t="shared" si="7"/>
        <v>#VALUE!</v>
      </c>
      <c r="BC17" t="e">
        <f t="shared" si="7"/>
        <v>#VALUE!</v>
      </c>
      <c r="BD17" t="e">
        <f t="shared" si="7"/>
        <v>#VALUE!</v>
      </c>
      <c r="BE17" t="e">
        <f t="shared" si="7"/>
        <v>#VALUE!</v>
      </c>
      <c r="BF17" t="e">
        <f t="shared" si="7"/>
        <v>#VALUE!</v>
      </c>
      <c r="BG17" t="e">
        <f t="shared" si="7"/>
        <v>#VALUE!</v>
      </c>
      <c r="BH17" t="e">
        <f t="shared" si="7"/>
        <v>#VALUE!</v>
      </c>
      <c r="BI17" t="e">
        <f t="shared" si="7"/>
        <v>#VALUE!</v>
      </c>
    </row>
    <row r="18" spans="2:61" ht="13.5" thickBot="1">
      <c r="B18"/>
      <c r="C18"/>
      <c r="D18"/>
      <c r="E18"/>
      <c r="F18" s="16" t="str">
        <f aca="true" t="shared" si="8" ref="F18:M18">IF($D13&gt;0,AY12," ")</f>
        <v> </v>
      </c>
      <c r="G18" s="16" t="str">
        <f t="shared" si="8"/>
        <v> </v>
      </c>
      <c r="H18" s="16" t="str">
        <f t="shared" si="8"/>
        <v> </v>
      </c>
      <c r="I18" s="16" t="str">
        <f t="shared" si="8"/>
        <v> </v>
      </c>
      <c r="J18" s="16" t="str">
        <f t="shared" si="8"/>
        <v> </v>
      </c>
      <c r="K18" s="16" t="str">
        <f t="shared" si="8"/>
        <v> </v>
      </c>
      <c r="L18" s="16" t="str">
        <f t="shared" si="8"/>
        <v> </v>
      </c>
      <c r="M18" s="20" t="str">
        <f t="shared" si="8"/>
        <v> </v>
      </c>
      <c r="N18" s="14"/>
      <c r="O18" s="14"/>
      <c r="P18" s="16" t="str">
        <f>IF($D13&gt;0,BI12," ")</f>
        <v> </v>
      </c>
      <c r="Q18" s="1"/>
      <c r="AG18" s="1">
        <f t="shared" si="0"/>
        <v>8</v>
      </c>
      <c r="AI18" s="16" t="e">
        <f>INDEX(matrix9,AG18,AD19)</f>
        <v>#VALUE!</v>
      </c>
      <c r="AJ18" s="1">
        <f>IF(AG18=AF19,1,0)</f>
        <v>0</v>
      </c>
      <c r="AK18" s="1">
        <f>IF(AJ18=1,1/AI18,0)</f>
        <v>0</v>
      </c>
      <c r="AY18" t="e">
        <f aca="true" t="shared" si="9" ref="AY18:BI18">IF($AJ18=1,AM19,F18-$AI18*AM19)</f>
        <v>#VALUE!</v>
      </c>
      <c r="AZ18" t="e">
        <f t="shared" si="9"/>
        <v>#VALUE!</v>
      </c>
      <c r="BA18" t="e">
        <f t="shared" si="9"/>
        <v>#VALUE!</v>
      </c>
      <c r="BB18" t="e">
        <f t="shared" si="9"/>
        <v>#VALUE!</v>
      </c>
      <c r="BC18" t="e">
        <f t="shared" si="9"/>
        <v>#VALUE!</v>
      </c>
      <c r="BD18" t="e">
        <f t="shared" si="9"/>
        <v>#VALUE!</v>
      </c>
      <c r="BE18" t="e">
        <f t="shared" si="9"/>
        <v>#VALUE!</v>
      </c>
      <c r="BF18" t="e">
        <f t="shared" si="9"/>
        <v>#VALUE!</v>
      </c>
      <c r="BG18" t="e">
        <f t="shared" si="9"/>
        <v>#VALUE!</v>
      </c>
      <c r="BH18" t="e">
        <f t="shared" si="9"/>
        <v>#VALUE!</v>
      </c>
      <c r="BI18" t="e">
        <f t="shared" si="9"/>
        <v>#VALUE!</v>
      </c>
    </row>
    <row r="19" spans="2:61" ht="13.5" thickBot="1">
      <c r="B19"/>
      <c r="C19"/>
      <c r="D19"/>
      <c r="E19"/>
      <c r="F19" s="16" t="str">
        <f aca="true" t="shared" si="10" ref="F19:M19">IF($D13&gt;0,AY13," ")</f>
        <v> </v>
      </c>
      <c r="G19" s="16" t="str">
        <f t="shared" si="10"/>
        <v> </v>
      </c>
      <c r="H19" s="16" t="str">
        <f t="shared" si="10"/>
        <v> </v>
      </c>
      <c r="I19" s="16" t="str">
        <f t="shared" si="10"/>
        <v> </v>
      </c>
      <c r="J19" s="16" t="str">
        <f t="shared" si="10"/>
        <v> </v>
      </c>
      <c r="K19" s="16" t="str">
        <f t="shared" si="10"/>
        <v> </v>
      </c>
      <c r="L19" s="16" t="str">
        <f t="shared" si="10"/>
        <v> </v>
      </c>
      <c r="M19" s="20" t="str">
        <f t="shared" si="10"/>
        <v> </v>
      </c>
      <c r="N19" s="14"/>
      <c r="O19" s="14"/>
      <c r="P19" s="16" t="str">
        <f>IF($D13&gt;0,BI13," ")</f>
        <v> </v>
      </c>
      <c r="Q19" s="1"/>
      <c r="AD19" s="17">
        <f>VLOOKUP(B19,alpha8,2)</f>
        <v>0</v>
      </c>
      <c r="AE19" s="1"/>
      <c r="AF19" s="17" t="str">
        <f>IF(D19&gt;0,D19-10," ")</f>
        <v> </v>
      </c>
      <c r="AG19" s="1">
        <f t="shared" si="0"/>
        <v>9</v>
      </c>
      <c r="AI19" s="16" t="e">
        <f>INDEX(matrix9,AG19,AD19)</f>
        <v>#VALUE!</v>
      </c>
      <c r="AJ19" s="1">
        <f>IF(AG19=AF19,1,0)</f>
        <v>0</v>
      </c>
      <c r="AK19" s="1">
        <f>IF(AJ19=1,1/AI19,0)</f>
        <v>0</v>
      </c>
      <c r="AM19" s="16">
        <f aca="true" t="shared" si="11" ref="AM19:AW19">SUMPRODUCT($AK17:$AK20,F17:F20)</f>
        <v>0</v>
      </c>
      <c r="AN19" s="16">
        <f t="shared" si="11"/>
        <v>0</v>
      </c>
      <c r="AO19" s="16">
        <f t="shared" si="11"/>
        <v>0</v>
      </c>
      <c r="AP19" s="16">
        <f t="shared" si="11"/>
        <v>0</v>
      </c>
      <c r="AQ19" s="16">
        <f t="shared" si="11"/>
        <v>0</v>
      </c>
      <c r="AR19" s="16">
        <f t="shared" si="11"/>
        <v>0</v>
      </c>
      <c r="AS19" s="16">
        <f t="shared" si="11"/>
        <v>0</v>
      </c>
      <c r="AT19" s="16">
        <f t="shared" si="11"/>
        <v>0</v>
      </c>
      <c r="AU19" s="16">
        <f t="shared" si="11"/>
        <v>0</v>
      </c>
      <c r="AV19" s="16">
        <f t="shared" si="11"/>
        <v>0</v>
      </c>
      <c r="AW19" s="16">
        <f t="shared" si="11"/>
        <v>0</v>
      </c>
      <c r="AY19" t="e">
        <f aca="true" t="shared" si="12" ref="AY19:BI19">IF($AJ19=1,AM19,F19-$AI19*AM19)</f>
        <v>#VALUE!</v>
      </c>
      <c r="AZ19" t="e">
        <f t="shared" si="12"/>
        <v>#VALUE!</v>
      </c>
      <c r="BA19" t="e">
        <f t="shared" si="12"/>
        <v>#VALUE!</v>
      </c>
      <c r="BB19" t="e">
        <f t="shared" si="12"/>
        <v>#VALUE!</v>
      </c>
      <c r="BC19" t="e">
        <f t="shared" si="12"/>
        <v>#VALUE!</v>
      </c>
      <c r="BD19" t="e">
        <f t="shared" si="12"/>
        <v>#VALUE!</v>
      </c>
      <c r="BE19" t="e">
        <f t="shared" si="12"/>
        <v>#VALUE!</v>
      </c>
      <c r="BF19" t="e">
        <f t="shared" si="12"/>
        <v>#VALUE!</v>
      </c>
      <c r="BG19" t="e">
        <f t="shared" si="12"/>
        <v>#VALUE!</v>
      </c>
      <c r="BH19" t="e">
        <f t="shared" si="12"/>
        <v>#VALUE!</v>
      </c>
      <c r="BI19" t="e">
        <f t="shared" si="12"/>
        <v>#VALUE!</v>
      </c>
    </row>
    <row r="20" spans="2:61" ht="12.75">
      <c r="B20"/>
      <c r="C20"/>
      <c r="D20"/>
      <c r="E20"/>
      <c r="F20" s="16" t="str">
        <f aca="true" t="shared" si="13" ref="F20:M20">IF($D13&gt;0,AY14," ")</f>
        <v> </v>
      </c>
      <c r="G20" s="16" t="str">
        <f t="shared" si="13"/>
        <v> </v>
      </c>
      <c r="H20" s="16" t="str">
        <f t="shared" si="13"/>
        <v> </v>
      </c>
      <c r="I20" s="16" t="str">
        <f t="shared" si="13"/>
        <v> </v>
      </c>
      <c r="J20" s="16" t="str">
        <f t="shared" si="13"/>
        <v> </v>
      </c>
      <c r="K20" s="16" t="str">
        <f t="shared" si="13"/>
        <v> </v>
      </c>
      <c r="L20" s="16" t="str">
        <f t="shared" si="13"/>
        <v> </v>
      </c>
      <c r="M20" s="20" t="str">
        <f t="shared" si="13"/>
        <v> </v>
      </c>
      <c r="N20" s="14"/>
      <c r="O20" s="14"/>
      <c r="P20" s="16" t="str">
        <f>IF($D13&gt;0,BI14," ")</f>
        <v> </v>
      </c>
      <c r="Q20" s="1"/>
      <c r="AG20" s="1">
        <f t="shared" si="0"/>
        <v>10</v>
      </c>
      <c r="AI20" s="16" t="e">
        <f>INDEX(matrix9,AG20,AD19)</f>
        <v>#VALUE!</v>
      </c>
      <c r="AJ20" s="1">
        <f>IF(AG20=AF19,1,0)</f>
        <v>0</v>
      </c>
      <c r="AK20" s="1">
        <f>IF(AJ20=1,1/AI20,0)</f>
        <v>0</v>
      </c>
      <c r="AY20" t="e">
        <f aca="true" t="shared" si="14" ref="AY20:BI20">IF($AJ20=1,AM19,F20-$AI20*AM19)</f>
        <v>#VALUE!</v>
      </c>
      <c r="AZ20" t="e">
        <f t="shared" si="14"/>
        <v>#VALUE!</v>
      </c>
      <c r="BA20" t="e">
        <f t="shared" si="14"/>
        <v>#VALUE!</v>
      </c>
      <c r="BB20" t="e">
        <f t="shared" si="14"/>
        <v>#VALUE!</v>
      </c>
      <c r="BC20" t="e">
        <f t="shared" si="14"/>
        <v>#VALUE!</v>
      </c>
      <c r="BD20" t="e">
        <f t="shared" si="14"/>
        <v>#VALUE!</v>
      </c>
      <c r="BE20" t="e">
        <f t="shared" si="14"/>
        <v>#VALUE!</v>
      </c>
      <c r="BF20" t="e">
        <f t="shared" si="14"/>
        <v>#VALUE!</v>
      </c>
      <c r="BG20" t="e">
        <f t="shared" si="14"/>
        <v>#VALUE!</v>
      </c>
      <c r="BH20" t="e">
        <f t="shared" si="14"/>
        <v>#VALUE!</v>
      </c>
      <c r="BI20" t="e">
        <f t="shared" si="14"/>
        <v>#VALUE!</v>
      </c>
    </row>
    <row r="21" spans="2:33" ht="12.75">
      <c r="B21"/>
      <c r="C21"/>
      <c r="D21"/>
      <c r="E21"/>
      <c r="N21"/>
      <c r="P21" s="1"/>
      <c r="Q21" s="1"/>
      <c r="AG21" s="1">
        <f t="shared" si="0"/>
        <v>11</v>
      </c>
    </row>
    <row r="22" spans="1:33" ht="12.75">
      <c r="A22" t="s">
        <v>77</v>
      </c>
      <c r="B22"/>
      <c r="C22"/>
      <c r="D22"/>
      <c r="E22"/>
      <c r="N22"/>
      <c r="P22" s="1"/>
      <c r="Q22" s="1"/>
      <c r="AG22" s="1">
        <f t="shared" si="0"/>
        <v>12</v>
      </c>
    </row>
    <row r="23" spans="1:17" ht="12.75">
      <c r="A23" t="s">
        <v>70</v>
      </c>
      <c r="B23"/>
      <c r="C23"/>
      <c r="D23"/>
      <c r="E23"/>
      <c r="N23"/>
      <c r="P23" s="1"/>
      <c r="Q23" s="1"/>
    </row>
    <row r="24" spans="1:61" ht="15.75">
      <c r="A24" t="s">
        <v>71</v>
      </c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 t="str">
        <f>IF($D19&gt;0,BI17," ")</f>
        <v> </v>
      </c>
      <c r="Q24" s="1"/>
      <c r="AF24" s="15" t="e">
        <f>MOD(AF26,6)</f>
        <v>#VALUE!</v>
      </c>
      <c r="AG24" s="1">
        <f aca="true" t="shared" si="15" ref="AG24:AG64">ROW(AE24)-10</f>
        <v>14</v>
      </c>
      <c r="AI24" s="11" t="e">
        <f>INDEX(matrix9,AG24,AD26)</f>
        <v>#VALUE!</v>
      </c>
      <c r="AJ24" s="1">
        <f>IF(AG24=AF26,1,0)</f>
        <v>0</v>
      </c>
      <c r="AK24" s="1">
        <f>IF(AJ24=1,1/AI24,0)</f>
        <v>0</v>
      </c>
      <c r="AY24" t="e">
        <f aca="true" t="shared" si="16" ref="AY24:BI24">IF($AJ24=1,AM26,F24-$AI24*AM26)</f>
        <v>#VALUE!</v>
      </c>
      <c r="AZ24" t="e">
        <f t="shared" si="16"/>
        <v>#VALUE!</v>
      </c>
      <c r="BA24" t="e">
        <f t="shared" si="16"/>
        <v>#VALUE!</v>
      </c>
      <c r="BB24" t="e">
        <f t="shared" si="16"/>
        <v>#VALUE!</v>
      </c>
      <c r="BC24" t="e">
        <f t="shared" si="16"/>
        <v>#VALUE!</v>
      </c>
      <c r="BD24" t="e">
        <f t="shared" si="16"/>
        <v>#VALUE!</v>
      </c>
      <c r="BE24" t="e">
        <f t="shared" si="16"/>
        <v>#VALUE!</v>
      </c>
      <c r="BF24" t="e">
        <f t="shared" si="16"/>
        <v>#VALUE!</v>
      </c>
      <c r="BG24" t="e">
        <f t="shared" si="16"/>
        <v>#VALUE!</v>
      </c>
      <c r="BH24" t="e">
        <f t="shared" si="16"/>
        <v>#VALUE!</v>
      </c>
      <c r="BI24" t="e">
        <f t="shared" si="16"/>
        <v>#VALUE!</v>
      </c>
    </row>
    <row r="25" spans="2:61" ht="13.5" thickBot="1">
      <c r="B25"/>
      <c r="C25"/>
      <c r="D25"/>
      <c r="E25"/>
      <c r="F25" s="37">
        <v>1</v>
      </c>
      <c r="G25" s="37">
        <v>-12</v>
      </c>
      <c r="H25" s="37">
        <v>-5</v>
      </c>
      <c r="I25" s="37">
        <v>-3</v>
      </c>
      <c r="J25" s="37">
        <v>-20</v>
      </c>
      <c r="K25" s="37">
        <v>0</v>
      </c>
      <c r="L25" s="37">
        <v>0</v>
      </c>
      <c r="M25" s="37">
        <v>0</v>
      </c>
      <c r="N25" s="37"/>
      <c r="O25" s="37"/>
      <c r="P25" s="37">
        <v>-120</v>
      </c>
      <c r="Q25" s="1"/>
      <c r="AG25" s="1">
        <f t="shared" si="15"/>
        <v>15</v>
      </c>
      <c r="AI25" s="16" t="e">
        <f>INDEX(matrix9,AG25,AD26)</f>
        <v>#VALUE!</v>
      </c>
      <c r="AJ25" s="1">
        <f>IF(AG25=AF26,1,0)</f>
        <v>0</v>
      </c>
      <c r="AK25" s="1">
        <f>IF(AJ25=1,1/AI25,0)</f>
        <v>0</v>
      </c>
      <c r="AY25" t="e">
        <f aca="true" t="shared" si="17" ref="AY25:BI25">IF($AJ25=1,AM26,F25-$AI25*AM26)</f>
        <v>#VALUE!</v>
      </c>
      <c r="AZ25" t="e">
        <f t="shared" si="17"/>
        <v>#VALUE!</v>
      </c>
      <c r="BA25" t="e">
        <f t="shared" si="17"/>
        <v>#VALUE!</v>
      </c>
      <c r="BB25" t="e">
        <f t="shared" si="17"/>
        <v>#VALUE!</v>
      </c>
      <c r="BC25" t="e">
        <f t="shared" si="17"/>
        <v>#VALUE!</v>
      </c>
      <c r="BD25" t="e">
        <f t="shared" si="17"/>
        <v>#VALUE!</v>
      </c>
      <c r="BE25" t="e">
        <f t="shared" si="17"/>
        <v>#VALUE!</v>
      </c>
      <c r="BF25" t="e">
        <f t="shared" si="17"/>
        <v>#VALUE!</v>
      </c>
      <c r="BG25" t="e">
        <f t="shared" si="17"/>
        <v>#VALUE!</v>
      </c>
      <c r="BH25" t="e">
        <f t="shared" si="17"/>
        <v>#VALUE!</v>
      </c>
      <c r="BI25" t="e">
        <f t="shared" si="17"/>
        <v>#VALUE!</v>
      </c>
    </row>
    <row r="26" spans="2:61" ht="13.5" thickBot="1">
      <c r="B26"/>
      <c r="C26"/>
      <c r="D26"/>
      <c r="E26"/>
      <c r="F26" s="37">
        <v>0</v>
      </c>
      <c r="G26" s="37">
        <v>7</v>
      </c>
      <c r="H26" s="37">
        <v>4</v>
      </c>
      <c r="I26" s="37">
        <v>-3</v>
      </c>
      <c r="J26" s="37">
        <v>-4</v>
      </c>
      <c r="K26" s="37">
        <v>1</v>
      </c>
      <c r="L26" s="37">
        <v>0</v>
      </c>
      <c r="M26" s="37">
        <v>0</v>
      </c>
      <c r="N26" s="37"/>
      <c r="O26" s="37"/>
      <c r="P26" s="37">
        <v>8</v>
      </c>
      <c r="Q26" s="1"/>
      <c r="AD26" s="17">
        <f>VLOOKUP(B26,alpha8,2)</f>
        <v>0</v>
      </c>
      <c r="AE26" s="1"/>
      <c r="AF26" s="17" t="str">
        <f>IF(D26&gt;0,D26-10," ")</f>
        <v> </v>
      </c>
      <c r="AG26" s="1">
        <f t="shared" si="15"/>
        <v>16</v>
      </c>
      <c r="AI26" s="16" t="e">
        <f>INDEX(matrix9,AG26,AD26)</f>
        <v>#VALUE!</v>
      </c>
      <c r="AJ26" s="1">
        <f>IF(AG26=AF26,1,0)</f>
        <v>0</v>
      </c>
      <c r="AK26" s="1">
        <f>IF(AJ26=1,1/AI26,0)</f>
        <v>0</v>
      </c>
      <c r="AM26" s="16">
        <f aca="true" t="shared" si="18" ref="AM26:AW26">SUMPRODUCT($AK24:$AK27,F24:F27)</f>
        <v>0</v>
      </c>
      <c r="AN26" s="16">
        <f t="shared" si="18"/>
        <v>0</v>
      </c>
      <c r="AO26" s="16">
        <f t="shared" si="18"/>
        <v>0</v>
      </c>
      <c r="AP26" s="16">
        <f t="shared" si="18"/>
        <v>0</v>
      </c>
      <c r="AQ26" s="16">
        <f t="shared" si="18"/>
        <v>0</v>
      </c>
      <c r="AR26" s="16">
        <f t="shared" si="18"/>
        <v>0</v>
      </c>
      <c r="AS26" s="16">
        <f t="shared" si="18"/>
        <v>0</v>
      </c>
      <c r="AT26" s="16">
        <f t="shared" si="18"/>
        <v>0</v>
      </c>
      <c r="AU26" s="16">
        <f t="shared" si="18"/>
        <v>0</v>
      </c>
      <c r="AV26" s="16">
        <f t="shared" si="18"/>
        <v>0</v>
      </c>
      <c r="AW26" s="16">
        <f t="shared" si="18"/>
        <v>0</v>
      </c>
      <c r="AY26" t="e">
        <f aca="true" t="shared" si="19" ref="AY26:BI26">IF($AJ26=1,AM26,F26-$AI26*AM26)</f>
        <v>#VALUE!</v>
      </c>
      <c r="AZ26" t="e">
        <f t="shared" si="19"/>
        <v>#VALUE!</v>
      </c>
      <c r="BA26" t="e">
        <f t="shared" si="19"/>
        <v>#VALUE!</v>
      </c>
      <c r="BB26" t="e">
        <f t="shared" si="19"/>
        <v>#VALUE!</v>
      </c>
      <c r="BC26" t="e">
        <f t="shared" si="19"/>
        <v>#VALUE!</v>
      </c>
      <c r="BD26" t="e">
        <f t="shared" si="19"/>
        <v>#VALUE!</v>
      </c>
      <c r="BE26" t="e">
        <f t="shared" si="19"/>
        <v>#VALUE!</v>
      </c>
      <c r="BF26" t="e">
        <f t="shared" si="19"/>
        <v>#VALUE!</v>
      </c>
      <c r="BG26" t="e">
        <f t="shared" si="19"/>
        <v>#VALUE!</v>
      </c>
      <c r="BH26" t="e">
        <f t="shared" si="19"/>
        <v>#VALUE!</v>
      </c>
      <c r="BI26" t="e">
        <f t="shared" si="19"/>
        <v>#VALUE!</v>
      </c>
    </row>
    <row r="27" spans="2:61" ht="12.75">
      <c r="B27"/>
      <c r="C27"/>
      <c r="D27"/>
      <c r="E27"/>
      <c r="F27" s="37">
        <v>0</v>
      </c>
      <c r="G27" s="37">
        <v>-1</v>
      </c>
      <c r="H27" s="37">
        <v>1</v>
      </c>
      <c r="I27" s="37">
        <v>2</v>
      </c>
      <c r="J27" s="37">
        <v>-3</v>
      </c>
      <c r="K27" s="37">
        <v>0</v>
      </c>
      <c r="L27" s="37">
        <v>1</v>
      </c>
      <c r="M27" s="37">
        <v>0</v>
      </c>
      <c r="N27" s="37"/>
      <c r="O27" s="37"/>
      <c r="P27" s="37">
        <v>4</v>
      </c>
      <c r="Q27" s="1"/>
      <c r="AG27" s="1">
        <f t="shared" si="15"/>
        <v>17</v>
      </c>
      <c r="AI27" s="16" t="e">
        <f>INDEX(matrix9,AG27,AD26)</f>
        <v>#VALUE!</v>
      </c>
      <c r="AJ27" s="1">
        <f>IF(AG27=AF26,1,0)</f>
        <v>0</v>
      </c>
      <c r="AK27" s="1">
        <f>IF(AJ27=1,1/AI27,0)</f>
        <v>0</v>
      </c>
      <c r="AY27" t="e">
        <f aca="true" t="shared" si="20" ref="AY27:BI27">IF($AJ27=1,AM26,F27-$AI27*AM26)</f>
        <v>#VALUE!</v>
      </c>
      <c r="AZ27" t="e">
        <f t="shared" si="20"/>
        <v>#VALUE!</v>
      </c>
      <c r="BA27" t="e">
        <f t="shared" si="20"/>
        <v>#VALUE!</v>
      </c>
      <c r="BB27" t="e">
        <f t="shared" si="20"/>
        <v>#VALUE!</v>
      </c>
      <c r="BC27" t="e">
        <f t="shared" si="20"/>
        <v>#VALUE!</v>
      </c>
      <c r="BD27" t="e">
        <f t="shared" si="20"/>
        <v>#VALUE!</v>
      </c>
      <c r="BE27" t="e">
        <f t="shared" si="20"/>
        <v>#VALUE!</v>
      </c>
      <c r="BF27" t="e">
        <f t="shared" si="20"/>
        <v>#VALUE!</v>
      </c>
      <c r="BG27" t="e">
        <f t="shared" si="20"/>
        <v>#VALUE!</v>
      </c>
      <c r="BH27" t="e">
        <f t="shared" si="20"/>
        <v>#VALUE!</v>
      </c>
      <c r="BI27" t="e">
        <f t="shared" si="20"/>
        <v>#VALUE!</v>
      </c>
    </row>
    <row r="28" spans="2:33" ht="12.75">
      <c r="B28"/>
      <c r="C28"/>
      <c r="D28"/>
      <c r="E28"/>
      <c r="F28" s="37">
        <v>0</v>
      </c>
      <c r="G28" s="37">
        <v>4</v>
      </c>
      <c r="H28" s="37">
        <v>-3</v>
      </c>
      <c r="I28" s="37">
        <v>0</v>
      </c>
      <c r="J28" s="37">
        <v>-1</v>
      </c>
      <c r="K28" s="37">
        <v>0</v>
      </c>
      <c r="L28" s="37">
        <v>0</v>
      </c>
      <c r="M28" s="37">
        <v>1</v>
      </c>
      <c r="N28" s="37"/>
      <c r="O28" s="37"/>
      <c r="P28" s="37">
        <v>3</v>
      </c>
      <c r="Q28" s="1"/>
      <c r="AG28" s="1">
        <f t="shared" si="15"/>
        <v>18</v>
      </c>
    </row>
    <row r="29" spans="2:33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 s="1"/>
      <c r="AG29" s="1">
        <f t="shared" si="15"/>
        <v>19</v>
      </c>
    </row>
    <row r="30" spans="2:61" ht="15.75">
      <c r="B30"/>
      <c r="C30"/>
      <c r="D30"/>
      <c r="E30"/>
      <c r="F30" t="str">
        <f aca="true" t="shared" si="21" ref="F30:M30">IF($D26&gt;0,AY24," ")</f>
        <v> </v>
      </c>
      <c r="G30" t="str">
        <f t="shared" si="21"/>
        <v> </v>
      </c>
      <c r="H30" t="str">
        <f t="shared" si="21"/>
        <v> </v>
      </c>
      <c r="I30" t="str">
        <f t="shared" si="21"/>
        <v> </v>
      </c>
      <c r="J30" t="str">
        <f t="shared" si="21"/>
        <v> </v>
      </c>
      <c r="K30" t="str">
        <f t="shared" si="21"/>
        <v> </v>
      </c>
      <c r="L30" t="str">
        <f t="shared" si="21"/>
        <v> </v>
      </c>
      <c r="M30" t="str">
        <f t="shared" si="21"/>
        <v> </v>
      </c>
      <c r="N30"/>
      <c r="O30"/>
      <c r="P30" t="str">
        <f>IF($D26&gt;0,BI24," ")</f>
        <v> </v>
      </c>
      <c r="Q30" s="1"/>
      <c r="AF30" s="15" t="e">
        <f>MOD(AF32,6)</f>
        <v>#VALUE!</v>
      </c>
      <c r="AG30" s="1">
        <f t="shared" si="15"/>
        <v>20</v>
      </c>
      <c r="AI30" s="11" t="e">
        <f>INDEX(matrix9,AG30,AD32)</f>
        <v>#VALUE!</v>
      </c>
      <c r="AJ30" s="1">
        <f>IF(AG30=AF32,1,0)</f>
        <v>0</v>
      </c>
      <c r="AK30" s="1">
        <f>IF(AJ30=1,1/AI30,0)</f>
        <v>0</v>
      </c>
      <c r="AY30" t="e">
        <f aca="true" t="shared" si="22" ref="AY30:BI30">IF($AJ30=1,AM32,F30-$AI30*AM32)</f>
        <v>#VALUE!</v>
      </c>
      <c r="AZ30" t="e">
        <f t="shared" si="22"/>
        <v>#VALUE!</v>
      </c>
      <c r="BA30" t="e">
        <f t="shared" si="22"/>
        <v>#VALUE!</v>
      </c>
      <c r="BB30" t="e">
        <f t="shared" si="22"/>
        <v>#VALUE!</v>
      </c>
      <c r="BC30" t="e">
        <f t="shared" si="22"/>
        <v>#VALUE!</v>
      </c>
      <c r="BD30" t="e">
        <f t="shared" si="22"/>
        <v>#VALUE!</v>
      </c>
      <c r="BE30" t="e">
        <f t="shared" si="22"/>
        <v>#VALUE!</v>
      </c>
      <c r="BF30" t="e">
        <f t="shared" si="22"/>
        <v>#VALUE!</v>
      </c>
      <c r="BG30" t="e">
        <f t="shared" si="22"/>
        <v>#VALUE!</v>
      </c>
      <c r="BH30" t="e">
        <f t="shared" si="22"/>
        <v>#VALUE!</v>
      </c>
      <c r="BI30" t="e">
        <f t="shared" si="22"/>
        <v>#VALUE!</v>
      </c>
    </row>
    <row r="31" spans="2:61" ht="13.5" thickBot="1">
      <c r="B31"/>
      <c r="C31"/>
      <c r="D31"/>
      <c r="E31"/>
      <c r="F31" t="str">
        <f aca="true" t="shared" si="23" ref="F31:M31">IF($D26&gt;0,AY25," ")</f>
        <v> </v>
      </c>
      <c r="G31" t="str">
        <f t="shared" si="23"/>
        <v> </v>
      </c>
      <c r="H31" t="str">
        <f t="shared" si="23"/>
        <v> </v>
      </c>
      <c r="I31" t="str">
        <f t="shared" si="23"/>
        <v> </v>
      </c>
      <c r="J31" t="str">
        <f t="shared" si="23"/>
        <v> </v>
      </c>
      <c r="K31" t="str">
        <f t="shared" si="23"/>
        <v> </v>
      </c>
      <c r="L31" t="str">
        <f t="shared" si="23"/>
        <v> </v>
      </c>
      <c r="M31" t="str">
        <f t="shared" si="23"/>
        <v> </v>
      </c>
      <c r="N31"/>
      <c r="O31"/>
      <c r="P31" t="str">
        <f>IF($D26&gt;0,BI25," ")</f>
        <v> </v>
      </c>
      <c r="Q31" s="1"/>
      <c r="AG31" s="1">
        <f t="shared" si="15"/>
        <v>21</v>
      </c>
      <c r="AI31" s="16" t="e">
        <f>INDEX(matrix9,AG31,AD32)</f>
        <v>#VALUE!</v>
      </c>
      <c r="AJ31" s="1">
        <f>IF(AG31=AF32,1,0)</f>
        <v>0</v>
      </c>
      <c r="AK31" s="1">
        <f>IF(AJ31=1,1/AI31,0)</f>
        <v>0</v>
      </c>
      <c r="AY31" t="e">
        <f aca="true" t="shared" si="24" ref="AY31:BI31">IF($AJ31=1,AM32,F31-$AI31*AM32)</f>
        <v>#VALUE!</v>
      </c>
      <c r="AZ31" t="e">
        <f t="shared" si="24"/>
        <v>#VALUE!</v>
      </c>
      <c r="BA31" t="e">
        <f t="shared" si="24"/>
        <v>#VALUE!</v>
      </c>
      <c r="BB31" t="e">
        <f t="shared" si="24"/>
        <v>#VALUE!</v>
      </c>
      <c r="BC31" t="e">
        <f t="shared" si="24"/>
        <v>#VALUE!</v>
      </c>
      <c r="BD31" t="e">
        <f t="shared" si="24"/>
        <v>#VALUE!</v>
      </c>
      <c r="BE31" t="e">
        <f t="shared" si="24"/>
        <v>#VALUE!</v>
      </c>
      <c r="BF31" t="e">
        <f t="shared" si="24"/>
        <v>#VALUE!</v>
      </c>
      <c r="BG31" t="e">
        <f t="shared" si="24"/>
        <v>#VALUE!</v>
      </c>
      <c r="BH31" t="e">
        <f t="shared" si="24"/>
        <v>#VALUE!</v>
      </c>
      <c r="BI31" t="e">
        <f t="shared" si="24"/>
        <v>#VALUE!</v>
      </c>
    </row>
    <row r="32" spans="2:61" ht="13.5" thickBot="1">
      <c r="B32"/>
      <c r="C32"/>
      <c r="D32"/>
      <c r="E32"/>
      <c r="F32" t="str">
        <f aca="true" t="shared" si="25" ref="F32:M32">IF($D26&gt;0,AY26," ")</f>
        <v> </v>
      </c>
      <c r="G32" t="str">
        <f t="shared" si="25"/>
        <v> </v>
      </c>
      <c r="H32" t="str">
        <f t="shared" si="25"/>
        <v> </v>
      </c>
      <c r="I32" t="str">
        <f t="shared" si="25"/>
        <v> </v>
      </c>
      <c r="J32" t="str">
        <f t="shared" si="25"/>
        <v> </v>
      </c>
      <c r="K32" t="str">
        <f t="shared" si="25"/>
        <v> </v>
      </c>
      <c r="L32" t="str">
        <f t="shared" si="25"/>
        <v> </v>
      </c>
      <c r="M32" t="str">
        <f t="shared" si="25"/>
        <v> </v>
      </c>
      <c r="N32"/>
      <c r="O32"/>
      <c r="P32" t="str">
        <f>IF($D26&gt;0,BI26," ")</f>
        <v> </v>
      </c>
      <c r="Q32" s="1"/>
      <c r="AD32" s="17">
        <f>VLOOKUP(B32,alpha8,2)</f>
        <v>0</v>
      </c>
      <c r="AE32" s="1"/>
      <c r="AF32" s="17" t="str">
        <f>IF(D32&gt;0,D32-10," ")</f>
        <v> </v>
      </c>
      <c r="AG32" s="1">
        <f t="shared" si="15"/>
        <v>22</v>
      </c>
      <c r="AI32" s="16" t="e">
        <f>INDEX(matrix9,AG32,AD32)</f>
        <v>#VALUE!</v>
      </c>
      <c r="AJ32" s="1">
        <f>IF(AG32=AF32,1,0)</f>
        <v>0</v>
      </c>
      <c r="AK32" s="1">
        <f>IF(AJ32=1,1/AI32,0)</f>
        <v>0</v>
      </c>
      <c r="AM32" s="16">
        <f aca="true" t="shared" si="26" ref="AM32:AW32">SUMPRODUCT($AK30:$AK33,F30:F33)</f>
        <v>0</v>
      </c>
      <c r="AN32" s="16">
        <f t="shared" si="26"/>
        <v>0</v>
      </c>
      <c r="AO32" s="16">
        <f t="shared" si="26"/>
        <v>0</v>
      </c>
      <c r="AP32" s="16">
        <f t="shared" si="26"/>
        <v>0</v>
      </c>
      <c r="AQ32" s="16">
        <f t="shared" si="26"/>
        <v>0</v>
      </c>
      <c r="AR32" s="16">
        <f t="shared" si="26"/>
        <v>0</v>
      </c>
      <c r="AS32" s="16">
        <f t="shared" si="26"/>
        <v>0</v>
      </c>
      <c r="AT32" s="16">
        <f t="shared" si="26"/>
        <v>0</v>
      </c>
      <c r="AU32" s="16">
        <f t="shared" si="26"/>
        <v>0</v>
      </c>
      <c r="AV32" s="16">
        <f t="shared" si="26"/>
        <v>0</v>
      </c>
      <c r="AW32" s="16">
        <f t="shared" si="26"/>
        <v>0</v>
      </c>
      <c r="AY32" t="e">
        <f aca="true" t="shared" si="27" ref="AY32:BI32">IF($AJ32=1,AM32,F32-$AI32*AM32)</f>
        <v>#VALUE!</v>
      </c>
      <c r="AZ32" t="e">
        <f t="shared" si="27"/>
        <v>#VALUE!</v>
      </c>
      <c r="BA32" t="e">
        <f t="shared" si="27"/>
        <v>#VALUE!</v>
      </c>
      <c r="BB32" t="e">
        <f t="shared" si="27"/>
        <v>#VALUE!</v>
      </c>
      <c r="BC32" t="e">
        <f t="shared" si="27"/>
        <v>#VALUE!</v>
      </c>
      <c r="BD32" t="e">
        <f t="shared" si="27"/>
        <v>#VALUE!</v>
      </c>
      <c r="BE32" t="e">
        <f t="shared" si="27"/>
        <v>#VALUE!</v>
      </c>
      <c r="BF32" t="e">
        <f t="shared" si="27"/>
        <v>#VALUE!</v>
      </c>
      <c r="BG32" t="e">
        <f t="shared" si="27"/>
        <v>#VALUE!</v>
      </c>
      <c r="BH32" t="e">
        <f t="shared" si="27"/>
        <v>#VALUE!</v>
      </c>
      <c r="BI32" t="e">
        <f t="shared" si="27"/>
        <v>#VALUE!</v>
      </c>
    </row>
    <row r="33" spans="2:61" ht="12.75">
      <c r="B33"/>
      <c r="C33"/>
      <c r="D33"/>
      <c r="E33"/>
      <c r="F33" t="str">
        <f aca="true" t="shared" si="28" ref="F33:M33">IF($D26&gt;0,AY27," ")</f>
        <v> </v>
      </c>
      <c r="G33" t="str">
        <f t="shared" si="28"/>
        <v> </v>
      </c>
      <c r="H33" t="str">
        <f t="shared" si="28"/>
        <v> </v>
      </c>
      <c r="I33" t="str">
        <f t="shared" si="28"/>
        <v> </v>
      </c>
      <c r="J33" t="str">
        <f t="shared" si="28"/>
        <v> </v>
      </c>
      <c r="K33" t="str">
        <f t="shared" si="28"/>
        <v> </v>
      </c>
      <c r="L33" t="str">
        <f t="shared" si="28"/>
        <v> </v>
      </c>
      <c r="M33" t="str">
        <f t="shared" si="28"/>
        <v> </v>
      </c>
      <c r="N33"/>
      <c r="O33"/>
      <c r="P33" t="str">
        <f>IF($D26&gt;0,BI27," ")</f>
        <v> </v>
      </c>
      <c r="Q33" s="1"/>
      <c r="AG33" s="1">
        <f t="shared" si="15"/>
        <v>23</v>
      </c>
      <c r="AI33" s="16" t="e">
        <f>INDEX(matrix9,AG33,AD32)</f>
        <v>#VALUE!</v>
      </c>
      <c r="AJ33" s="1">
        <f>IF(AG33=AF32,1,0)</f>
        <v>0</v>
      </c>
      <c r="AK33" s="1">
        <f>IF(AJ33=1,1/AI33,0)</f>
        <v>0</v>
      </c>
      <c r="AY33" t="e">
        <f aca="true" t="shared" si="29" ref="AY33:BI33">IF($AJ33=1,AM32,F33-$AI33*AM32)</f>
        <v>#VALUE!</v>
      </c>
      <c r="AZ33" t="e">
        <f t="shared" si="29"/>
        <v>#VALUE!</v>
      </c>
      <c r="BA33" t="e">
        <f t="shared" si="29"/>
        <v>#VALUE!</v>
      </c>
      <c r="BB33" t="e">
        <f t="shared" si="29"/>
        <v>#VALUE!</v>
      </c>
      <c r="BC33" t="e">
        <f t="shared" si="29"/>
        <v>#VALUE!</v>
      </c>
      <c r="BD33" t="e">
        <f t="shared" si="29"/>
        <v>#VALUE!</v>
      </c>
      <c r="BE33" t="e">
        <f t="shared" si="29"/>
        <v>#VALUE!</v>
      </c>
      <c r="BF33" t="e">
        <f t="shared" si="29"/>
        <v>#VALUE!</v>
      </c>
      <c r="BG33" t="e">
        <f t="shared" si="29"/>
        <v>#VALUE!</v>
      </c>
      <c r="BH33" t="e">
        <f t="shared" si="29"/>
        <v>#VALUE!</v>
      </c>
      <c r="BI33" t="e">
        <f t="shared" si="29"/>
        <v>#VALUE!</v>
      </c>
    </row>
    <row r="34" spans="2:33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1"/>
      <c r="AG34" s="1">
        <f t="shared" si="15"/>
        <v>24</v>
      </c>
    </row>
    <row r="35" spans="2:33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 s="1"/>
      <c r="AG35" s="1">
        <f t="shared" si="15"/>
        <v>25</v>
      </c>
    </row>
    <row r="36" spans="2:61" ht="15.75">
      <c r="B36"/>
      <c r="C36"/>
      <c r="D36"/>
      <c r="E36"/>
      <c r="F36" t="str">
        <f aca="true" t="shared" si="30" ref="F36:M36">IF($D32&gt;0,AY30," ")</f>
        <v> </v>
      </c>
      <c r="G36" t="str">
        <f t="shared" si="30"/>
        <v> </v>
      </c>
      <c r="H36" t="str">
        <f t="shared" si="30"/>
        <v> </v>
      </c>
      <c r="I36" t="str">
        <f t="shared" si="30"/>
        <v> </v>
      </c>
      <c r="J36" t="str">
        <f t="shared" si="30"/>
        <v> </v>
      </c>
      <c r="K36" t="str">
        <f t="shared" si="30"/>
        <v> </v>
      </c>
      <c r="L36" t="str">
        <f t="shared" si="30"/>
        <v> </v>
      </c>
      <c r="M36" t="str">
        <f t="shared" si="30"/>
        <v> </v>
      </c>
      <c r="N36"/>
      <c r="O36"/>
      <c r="P36" t="str">
        <f>IF($D32&gt;0,BI30," ")</f>
        <v> </v>
      </c>
      <c r="Q36" s="1"/>
      <c r="AF36" s="15" t="e">
        <f>MOD(AF38,6)</f>
        <v>#VALUE!</v>
      </c>
      <c r="AG36" s="1">
        <f t="shared" si="15"/>
        <v>26</v>
      </c>
      <c r="AI36" s="11" t="e">
        <f>INDEX(matrix9,AG36,AD38)</f>
        <v>#VALUE!</v>
      </c>
      <c r="AJ36" s="1">
        <f>IF(AG36=AF38,1,0)</f>
        <v>0</v>
      </c>
      <c r="AK36" s="1">
        <f>IF(AJ36=1,1/AI36,0)</f>
        <v>0</v>
      </c>
      <c r="AY36" t="e">
        <f aca="true" t="shared" si="31" ref="AY36:BI36">IF($AJ36=1,AM38,F36-$AI36*AM38)</f>
        <v>#VALUE!</v>
      </c>
      <c r="AZ36" t="e">
        <f t="shared" si="31"/>
        <v>#VALUE!</v>
      </c>
      <c r="BA36" t="e">
        <f t="shared" si="31"/>
        <v>#VALUE!</v>
      </c>
      <c r="BB36" t="e">
        <f t="shared" si="31"/>
        <v>#VALUE!</v>
      </c>
      <c r="BC36" t="e">
        <f t="shared" si="31"/>
        <v>#VALUE!</v>
      </c>
      <c r="BD36" t="e">
        <f t="shared" si="31"/>
        <v>#VALUE!</v>
      </c>
      <c r="BE36" t="e">
        <f t="shared" si="31"/>
        <v>#VALUE!</v>
      </c>
      <c r="BF36" t="e">
        <f t="shared" si="31"/>
        <v>#VALUE!</v>
      </c>
      <c r="BG36" t="e">
        <f t="shared" si="31"/>
        <v>#VALUE!</v>
      </c>
      <c r="BH36" t="e">
        <f t="shared" si="31"/>
        <v>#VALUE!</v>
      </c>
      <c r="BI36" t="e">
        <f t="shared" si="31"/>
        <v>#VALUE!</v>
      </c>
    </row>
    <row r="37" spans="2:61" ht="13.5" thickBot="1">
      <c r="B37"/>
      <c r="C37"/>
      <c r="D37"/>
      <c r="E37"/>
      <c r="F37" t="str">
        <f aca="true" t="shared" si="32" ref="F37:M37">IF($D32&gt;0,AY31," ")</f>
        <v> </v>
      </c>
      <c r="G37" t="str">
        <f t="shared" si="32"/>
        <v> </v>
      </c>
      <c r="H37" t="str">
        <f t="shared" si="32"/>
        <v> </v>
      </c>
      <c r="I37" t="str">
        <f t="shared" si="32"/>
        <v> </v>
      </c>
      <c r="J37" t="str">
        <f t="shared" si="32"/>
        <v> </v>
      </c>
      <c r="K37" t="str">
        <f t="shared" si="32"/>
        <v> </v>
      </c>
      <c r="L37" t="str">
        <f t="shared" si="32"/>
        <v> </v>
      </c>
      <c r="M37" t="str">
        <f t="shared" si="32"/>
        <v> </v>
      </c>
      <c r="N37"/>
      <c r="O37"/>
      <c r="P37" t="str">
        <f>IF($D32&gt;0,BI31," ")</f>
        <v> </v>
      </c>
      <c r="Q37" s="1"/>
      <c r="AG37" s="1">
        <f t="shared" si="15"/>
        <v>27</v>
      </c>
      <c r="AI37" s="16" t="e">
        <f>INDEX(matrix9,AG37,AD38)</f>
        <v>#VALUE!</v>
      </c>
      <c r="AJ37" s="1">
        <f>IF(AG37=AF38,1,0)</f>
        <v>0</v>
      </c>
      <c r="AK37" s="1">
        <f>IF(AJ37=1,1/AI37,0)</f>
        <v>0</v>
      </c>
      <c r="AY37" t="e">
        <f aca="true" t="shared" si="33" ref="AY37:BI37">IF($AJ37=1,AM38,F37-$AI37*AM38)</f>
        <v>#VALUE!</v>
      </c>
      <c r="AZ37" t="e">
        <f t="shared" si="33"/>
        <v>#VALUE!</v>
      </c>
      <c r="BA37" t="e">
        <f t="shared" si="33"/>
        <v>#VALUE!</v>
      </c>
      <c r="BB37" t="e">
        <f t="shared" si="33"/>
        <v>#VALUE!</v>
      </c>
      <c r="BC37" t="e">
        <f t="shared" si="33"/>
        <v>#VALUE!</v>
      </c>
      <c r="BD37" t="e">
        <f t="shared" si="33"/>
        <v>#VALUE!</v>
      </c>
      <c r="BE37" t="e">
        <f t="shared" si="33"/>
        <v>#VALUE!</v>
      </c>
      <c r="BF37" t="e">
        <f t="shared" si="33"/>
        <v>#VALUE!</v>
      </c>
      <c r="BG37" t="e">
        <f t="shared" si="33"/>
        <v>#VALUE!</v>
      </c>
      <c r="BH37" t="e">
        <f t="shared" si="33"/>
        <v>#VALUE!</v>
      </c>
      <c r="BI37" t="e">
        <f t="shared" si="33"/>
        <v>#VALUE!</v>
      </c>
    </row>
    <row r="38" spans="2:61" ht="13.5" thickBot="1">
      <c r="B38"/>
      <c r="C38"/>
      <c r="D38"/>
      <c r="E38"/>
      <c r="F38" t="str">
        <f aca="true" t="shared" si="34" ref="F38:M38">IF($D32&gt;0,AY32," ")</f>
        <v> </v>
      </c>
      <c r="G38" t="str">
        <f t="shared" si="34"/>
        <v> </v>
      </c>
      <c r="H38" t="str">
        <f t="shared" si="34"/>
        <v> </v>
      </c>
      <c r="I38" t="str">
        <f t="shared" si="34"/>
        <v> </v>
      </c>
      <c r="J38" t="str">
        <f t="shared" si="34"/>
        <v> </v>
      </c>
      <c r="K38" t="str">
        <f t="shared" si="34"/>
        <v> </v>
      </c>
      <c r="L38" t="str">
        <f t="shared" si="34"/>
        <v> </v>
      </c>
      <c r="M38" t="str">
        <f t="shared" si="34"/>
        <v> </v>
      </c>
      <c r="N38"/>
      <c r="O38"/>
      <c r="P38" t="str">
        <f>IF($D32&gt;0,BI32," ")</f>
        <v> </v>
      </c>
      <c r="Q38" s="1"/>
      <c r="AD38" s="17">
        <f>VLOOKUP(B38,alpha8,2)</f>
        <v>0</v>
      </c>
      <c r="AE38" s="1"/>
      <c r="AF38" s="17" t="str">
        <f>IF(D38&gt;0,D38-10," ")</f>
        <v> </v>
      </c>
      <c r="AG38" s="1">
        <f t="shared" si="15"/>
        <v>28</v>
      </c>
      <c r="AI38" s="16" t="e">
        <f>INDEX(matrix9,AG38,AD38)</f>
        <v>#VALUE!</v>
      </c>
      <c r="AJ38" s="1">
        <f>IF(AG38=AF38,1,0)</f>
        <v>0</v>
      </c>
      <c r="AK38" s="1">
        <f>IF(AJ38=1,1/AI38,0)</f>
        <v>0</v>
      </c>
      <c r="AM38" s="16">
        <f aca="true" t="shared" si="35" ref="AM38:AW38">SUMPRODUCT($AK36:$AK39,F36:F39)</f>
        <v>0</v>
      </c>
      <c r="AN38" s="16">
        <f t="shared" si="35"/>
        <v>0</v>
      </c>
      <c r="AO38" s="16">
        <f t="shared" si="35"/>
        <v>0</v>
      </c>
      <c r="AP38" s="16">
        <f t="shared" si="35"/>
        <v>0</v>
      </c>
      <c r="AQ38" s="16">
        <f t="shared" si="35"/>
        <v>0</v>
      </c>
      <c r="AR38" s="16">
        <f t="shared" si="35"/>
        <v>0</v>
      </c>
      <c r="AS38" s="16">
        <f t="shared" si="35"/>
        <v>0</v>
      </c>
      <c r="AT38" s="16">
        <f t="shared" si="35"/>
        <v>0</v>
      </c>
      <c r="AU38" s="16">
        <f t="shared" si="35"/>
        <v>0</v>
      </c>
      <c r="AV38" s="16">
        <f t="shared" si="35"/>
        <v>0</v>
      </c>
      <c r="AW38" s="16">
        <f t="shared" si="35"/>
        <v>0</v>
      </c>
      <c r="AY38" t="e">
        <f aca="true" t="shared" si="36" ref="AY38:BI38">IF($AJ38=1,AM38,F38-$AI38*AM38)</f>
        <v>#VALUE!</v>
      </c>
      <c r="AZ38" t="e">
        <f t="shared" si="36"/>
        <v>#VALUE!</v>
      </c>
      <c r="BA38" t="e">
        <f t="shared" si="36"/>
        <v>#VALUE!</v>
      </c>
      <c r="BB38" t="e">
        <f t="shared" si="36"/>
        <v>#VALUE!</v>
      </c>
      <c r="BC38" t="e">
        <f t="shared" si="36"/>
        <v>#VALUE!</v>
      </c>
      <c r="BD38" t="e">
        <f t="shared" si="36"/>
        <v>#VALUE!</v>
      </c>
      <c r="BE38" t="e">
        <f t="shared" si="36"/>
        <v>#VALUE!</v>
      </c>
      <c r="BF38" t="e">
        <f t="shared" si="36"/>
        <v>#VALUE!</v>
      </c>
      <c r="BG38" t="e">
        <f t="shared" si="36"/>
        <v>#VALUE!</v>
      </c>
      <c r="BH38" t="e">
        <f t="shared" si="36"/>
        <v>#VALUE!</v>
      </c>
      <c r="BI38" t="e">
        <f t="shared" si="36"/>
        <v>#VALUE!</v>
      </c>
    </row>
    <row r="39" spans="2:61" ht="12.75">
      <c r="B39"/>
      <c r="C39"/>
      <c r="D39"/>
      <c r="E39"/>
      <c r="F39" t="str">
        <f aca="true" t="shared" si="37" ref="F39:M39">IF($D32&gt;0,AY33," ")</f>
        <v> </v>
      </c>
      <c r="G39" t="str">
        <f t="shared" si="37"/>
        <v> </v>
      </c>
      <c r="H39" t="str">
        <f t="shared" si="37"/>
        <v> </v>
      </c>
      <c r="I39" t="str">
        <f t="shared" si="37"/>
        <v> </v>
      </c>
      <c r="J39" t="str">
        <f t="shared" si="37"/>
        <v> </v>
      </c>
      <c r="K39" t="str">
        <f t="shared" si="37"/>
        <v> </v>
      </c>
      <c r="L39" t="str">
        <f t="shared" si="37"/>
        <v> </v>
      </c>
      <c r="M39" t="str">
        <f t="shared" si="37"/>
        <v> </v>
      </c>
      <c r="N39"/>
      <c r="O39"/>
      <c r="P39" t="str">
        <f>IF($D32&gt;0,BI33," ")</f>
        <v> </v>
      </c>
      <c r="Q39" s="1"/>
      <c r="AG39" s="1">
        <f t="shared" si="15"/>
        <v>29</v>
      </c>
      <c r="AI39" s="16" t="e">
        <f>INDEX(matrix9,AG39,AD38)</f>
        <v>#VALUE!</v>
      </c>
      <c r="AJ39" s="1">
        <f>IF(AG39=AF38,1,0)</f>
        <v>0</v>
      </c>
      <c r="AK39" s="1">
        <f>IF(AJ39=1,1/AI39,0)</f>
        <v>0</v>
      </c>
      <c r="AY39" t="e">
        <f aca="true" t="shared" si="38" ref="AY39:BI39">IF($AJ39=1,AM38,F39-$AI39*AM38)</f>
        <v>#VALUE!</v>
      </c>
      <c r="AZ39" t="e">
        <f t="shared" si="38"/>
        <v>#VALUE!</v>
      </c>
      <c r="BA39" t="e">
        <f t="shared" si="38"/>
        <v>#VALUE!</v>
      </c>
      <c r="BB39" t="e">
        <f t="shared" si="38"/>
        <v>#VALUE!</v>
      </c>
      <c r="BC39" t="e">
        <f t="shared" si="38"/>
        <v>#VALUE!</v>
      </c>
      <c r="BD39" t="e">
        <f t="shared" si="38"/>
        <v>#VALUE!</v>
      </c>
      <c r="BE39" t="e">
        <f t="shared" si="38"/>
        <v>#VALUE!</v>
      </c>
      <c r="BF39" t="e">
        <f t="shared" si="38"/>
        <v>#VALUE!</v>
      </c>
      <c r="BG39" t="e">
        <f t="shared" si="38"/>
        <v>#VALUE!</v>
      </c>
      <c r="BH39" t="e">
        <f t="shared" si="38"/>
        <v>#VALUE!</v>
      </c>
      <c r="BI39" t="e">
        <f t="shared" si="38"/>
        <v>#VALUE!</v>
      </c>
    </row>
    <row r="40" spans="2:33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1"/>
      <c r="AG40" s="1">
        <f t="shared" si="15"/>
        <v>30</v>
      </c>
    </row>
    <row r="41" spans="2:33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1"/>
      <c r="AG41" s="1">
        <f t="shared" si="15"/>
        <v>31</v>
      </c>
    </row>
    <row r="42" spans="2:61" ht="15.75">
      <c r="B42"/>
      <c r="C42"/>
      <c r="D42"/>
      <c r="E42"/>
      <c r="F42" t="str">
        <f aca="true" t="shared" si="39" ref="F42:M42">IF($D38&gt;0,AY36," ")</f>
        <v> </v>
      </c>
      <c r="G42" t="str">
        <f t="shared" si="39"/>
        <v> </v>
      </c>
      <c r="H42" t="str">
        <f t="shared" si="39"/>
        <v> </v>
      </c>
      <c r="I42" t="str">
        <f t="shared" si="39"/>
        <v> </v>
      </c>
      <c r="J42" t="str">
        <f t="shared" si="39"/>
        <v> </v>
      </c>
      <c r="K42" t="str">
        <f t="shared" si="39"/>
        <v> </v>
      </c>
      <c r="L42" t="str">
        <f t="shared" si="39"/>
        <v> </v>
      </c>
      <c r="M42" t="str">
        <f t="shared" si="39"/>
        <v> </v>
      </c>
      <c r="N42"/>
      <c r="O42"/>
      <c r="P42" t="str">
        <f>IF($D38&gt;0,BI36," ")</f>
        <v> </v>
      </c>
      <c r="Q42" s="1"/>
      <c r="AF42" s="15" t="e">
        <f>MOD(AF44,6)</f>
        <v>#VALUE!</v>
      </c>
      <c r="AG42" s="1">
        <f t="shared" si="15"/>
        <v>32</v>
      </c>
      <c r="AI42" s="11" t="e">
        <f>INDEX(matrix9,AG42,AD44)</f>
        <v>#VALUE!</v>
      </c>
      <c r="AJ42" s="1">
        <f>IF(AG42=AF44,1,0)</f>
        <v>0</v>
      </c>
      <c r="AK42" s="1">
        <f>IF(AJ42=1,1/AI42,0)</f>
        <v>0</v>
      </c>
      <c r="AY42" t="e">
        <f aca="true" t="shared" si="40" ref="AY42:BI42">IF($AJ42=1,AM44,F42-$AI42*AM44)</f>
        <v>#VALUE!</v>
      </c>
      <c r="AZ42" t="e">
        <f t="shared" si="40"/>
        <v>#VALUE!</v>
      </c>
      <c r="BA42" t="e">
        <f t="shared" si="40"/>
        <v>#VALUE!</v>
      </c>
      <c r="BB42" t="e">
        <f t="shared" si="40"/>
        <v>#VALUE!</v>
      </c>
      <c r="BC42" t="e">
        <f t="shared" si="40"/>
        <v>#VALUE!</v>
      </c>
      <c r="BD42" t="e">
        <f t="shared" si="40"/>
        <v>#VALUE!</v>
      </c>
      <c r="BE42" t="e">
        <f t="shared" si="40"/>
        <v>#VALUE!</v>
      </c>
      <c r="BF42" t="e">
        <f t="shared" si="40"/>
        <v>#VALUE!</v>
      </c>
      <c r="BG42" t="e">
        <f t="shared" si="40"/>
        <v>#VALUE!</v>
      </c>
      <c r="BH42" t="e">
        <f t="shared" si="40"/>
        <v>#VALUE!</v>
      </c>
      <c r="BI42" t="e">
        <f t="shared" si="40"/>
        <v>#VALUE!</v>
      </c>
    </row>
    <row r="43" spans="2:61" ht="13.5" thickBot="1">
      <c r="B43"/>
      <c r="C43"/>
      <c r="D43"/>
      <c r="E43"/>
      <c r="F43" t="str">
        <f aca="true" t="shared" si="41" ref="F43:M43">IF($D38&gt;0,AY37," ")</f>
        <v> </v>
      </c>
      <c r="G43" t="str">
        <f t="shared" si="41"/>
        <v> </v>
      </c>
      <c r="H43" t="str">
        <f t="shared" si="41"/>
        <v> </v>
      </c>
      <c r="I43" t="str">
        <f t="shared" si="41"/>
        <v> </v>
      </c>
      <c r="J43" t="str">
        <f t="shared" si="41"/>
        <v> </v>
      </c>
      <c r="K43" t="str">
        <f t="shared" si="41"/>
        <v> </v>
      </c>
      <c r="L43" t="str">
        <f t="shared" si="41"/>
        <v> </v>
      </c>
      <c r="M43" t="str">
        <f t="shared" si="41"/>
        <v> </v>
      </c>
      <c r="N43"/>
      <c r="O43"/>
      <c r="P43" t="str">
        <f>IF($D38&gt;0,BI37," ")</f>
        <v> </v>
      </c>
      <c r="Q43" s="1"/>
      <c r="AG43" s="1">
        <f t="shared" si="15"/>
        <v>33</v>
      </c>
      <c r="AI43" s="16" t="e">
        <f>INDEX(matrix9,AG43,AD44)</f>
        <v>#VALUE!</v>
      </c>
      <c r="AJ43" s="1">
        <f>IF(AG43=AF44,1,0)</f>
        <v>0</v>
      </c>
      <c r="AK43" s="1">
        <f>IF(AJ43=1,1/AI43,0)</f>
        <v>0</v>
      </c>
      <c r="AY43" t="e">
        <f aca="true" t="shared" si="42" ref="AY43:BI43">IF($AJ43=1,AM44,F43-$AI43*AM44)</f>
        <v>#VALUE!</v>
      </c>
      <c r="AZ43" t="e">
        <f t="shared" si="42"/>
        <v>#VALUE!</v>
      </c>
      <c r="BA43" t="e">
        <f t="shared" si="42"/>
        <v>#VALUE!</v>
      </c>
      <c r="BB43" t="e">
        <f t="shared" si="42"/>
        <v>#VALUE!</v>
      </c>
      <c r="BC43" t="e">
        <f t="shared" si="42"/>
        <v>#VALUE!</v>
      </c>
      <c r="BD43" t="e">
        <f t="shared" si="42"/>
        <v>#VALUE!</v>
      </c>
      <c r="BE43" t="e">
        <f t="shared" si="42"/>
        <v>#VALUE!</v>
      </c>
      <c r="BF43" t="e">
        <f t="shared" si="42"/>
        <v>#VALUE!</v>
      </c>
      <c r="BG43" t="e">
        <f t="shared" si="42"/>
        <v>#VALUE!</v>
      </c>
      <c r="BH43" t="e">
        <f t="shared" si="42"/>
        <v>#VALUE!</v>
      </c>
      <c r="BI43" t="e">
        <f t="shared" si="42"/>
        <v>#VALUE!</v>
      </c>
    </row>
    <row r="44" spans="2:61" ht="13.5" thickBot="1">
      <c r="B44"/>
      <c r="C44"/>
      <c r="D44"/>
      <c r="E44"/>
      <c r="F44" t="str">
        <f aca="true" t="shared" si="43" ref="F44:M44">IF($D38&gt;0,AY38," ")</f>
        <v> </v>
      </c>
      <c r="G44" t="str">
        <f t="shared" si="43"/>
        <v> </v>
      </c>
      <c r="H44" t="str">
        <f t="shared" si="43"/>
        <v> </v>
      </c>
      <c r="I44" t="str">
        <f t="shared" si="43"/>
        <v> </v>
      </c>
      <c r="J44" t="str">
        <f t="shared" si="43"/>
        <v> </v>
      </c>
      <c r="K44" t="str">
        <f t="shared" si="43"/>
        <v> </v>
      </c>
      <c r="L44" t="str">
        <f t="shared" si="43"/>
        <v> </v>
      </c>
      <c r="M44" t="str">
        <f t="shared" si="43"/>
        <v> </v>
      </c>
      <c r="N44"/>
      <c r="O44"/>
      <c r="P44" t="str">
        <f>IF($D38&gt;0,BI38," ")</f>
        <v> </v>
      </c>
      <c r="Q44" s="1"/>
      <c r="AD44" s="17">
        <f>VLOOKUP(B44,alpha8,2)</f>
        <v>0</v>
      </c>
      <c r="AE44" s="1"/>
      <c r="AF44" s="17" t="str">
        <f>IF(D44&gt;0,D44-10," ")</f>
        <v> </v>
      </c>
      <c r="AG44" s="1">
        <f t="shared" si="15"/>
        <v>34</v>
      </c>
      <c r="AI44" s="16" t="e">
        <f>INDEX(matrix9,AG44,AD44)</f>
        <v>#VALUE!</v>
      </c>
      <c r="AJ44" s="1">
        <f>IF(AG44=AF44,1,0)</f>
        <v>0</v>
      </c>
      <c r="AK44" s="1">
        <f>IF(AJ44=1,1/AI44,0)</f>
        <v>0</v>
      </c>
      <c r="AM44" s="16">
        <f aca="true" t="shared" si="44" ref="AM44:AW44">SUMPRODUCT($AK42:$AK45,F42:F45)</f>
        <v>0</v>
      </c>
      <c r="AN44" s="16">
        <f t="shared" si="44"/>
        <v>0</v>
      </c>
      <c r="AO44" s="16">
        <f t="shared" si="44"/>
        <v>0</v>
      </c>
      <c r="AP44" s="16">
        <f t="shared" si="44"/>
        <v>0</v>
      </c>
      <c r="AQ44" s="16">
        <f t="shared" si="44"/>
        <v>0</v>
      </c>
      <c r="AR44" s="16">
        <f t="shared" si="44"/>
        <v>0</v>
      </c>
      <c r="AS44" s="16">
        <f t="shared" si="44"/>
        <v>0</v>
      </c>
      <c r="AT44" s="16">
        <f t="shared" si="44"/>
        <v>0</v>
      </c>
      <c r="AU44" s="16">
        <f t="shared" si="44"/>
        <v>0</v>
      </c>
      <c r="AV44" s="16">
        <f t="shared" si="44"/>
        <v>0</v>
      </c>
      <c r="AW44" s="16">
        <f t="shared" si="44"/>
        <v>0</v>
      </c>
      <c r="AY44" t="e">
        <f aca="true" t="shared" si="45" ref="AY44:BI44">IF($AJ44=1,AM44,F44-$AI44*AM44)</f>
        <v>#VALUE!</v>
      </c>
      <c r="AZ44" t="e">
        <f t="shared" si="45"/>
        <v>#VALUE!</v>
      </c>
      <c r="BA44" t="e">
        <f t="shared" si="45"/>
        <v>#VALUE!</v>
      </c>
      <c r="BB44" t="e">
        <f t="shared" si="45"/>
        <v>#VALUE!</v>
      </c>
      <c r="BC44" t="e">
        <f t="shared" si="45"/>
        <v>#VALUE!</v>
      </c>
      <c r="BD44" t="e">
        <f t="shared" si="45"/>
        <v>#VALUE!</v>
      </c>
      <c r="BE44" t="e">
        <f t="shared" si="45"/>
        <v>#VALUE!</v>
      </c>
      <c r="BF44" t="e">
        <f t="shared" si="45"/>
        <v>#VALUE!</v>
      </c>
      <c r="BG44" t="e">
        <f t="shared" si="45"/>
        <v>#VALUE!</v>
      </c>
      <c r="BH44" t="e">
        <f t="shared" si="45"/>
        <v>#VALUE!</v>
      </c>
      <c r="BI44" t="e">
        <f t="shared" si="45"/>
        <v>#VALUE!</v>
      </c>
    </row>
    <row r="45" spans="2:61" ht="12.75">
      <c r="B45"/>
      <c r="C45"/>
      <c r="D45"/>
      <c r="E45"/>
      <c r="F45" t="str">
        <f aca="true" t="shared" si="46" ref="F45:M45">IF($D38&gt;0,AY39," ")</f>
        <v> </v>
      </c>
      <c r="G45" t="str">
        <f t="shared" si="46"/>
        <v> </v>
      </c>
      <c r="H45" t="str">
        <f t="shared" si="46"/>
        <v> </v>
      </c>
      <c r="I45" t="str">
        <f t="shared" si="46"/>
        <v> </v>
      </c>
      <c r="J45" t="str">
        <f t="shared" si="46"/>
        <v> </v>
      </c>
      <c r="K45" t="str">
        <f t="shared" si="46"/>
        <v> </v>
      </c>
      <c r="L45" t="str">
        <f t="shared" si="46"/>
        <v> </v>
      </c>
      <c r="M45" t="str">
        <f t="shared" si="46"/>
        <v> </v>
      </c>
      <c r="N45"/>
      <c r="O45"/>
      <c r="P45" t="str">
        <f>IF($D38&gt;0,BI39," ")</f>
        <v> </v>
      </c>
      <c r="Q45" s="1"/>
      <c r="AG45" s="1">
        <f t="shared" si="15"/>
        <v>35</v>
      </c>
      <c r="AI45" s="16" t="e">
        <f>INDEX(matrix9,AG45,AD44)</f>
        <v>#VALUE!</v>
      </c>
      <c r="AJ45" s="1">
        <f>IF(AG45=AF44,1,0)</f>
        <v>0</v>
      </c>
      <c r="AK45" s="1">
        <f>IF(AJ45=1,1/AI45,0)</f>
        <v>0</v>
      </c>
      <c r="AY45" t="e">
        <f aca="true" t="shared" si="47" ref="AY45:BI45">IF($AJ45=1,AM44,F45-$AI45*AM44)</f>
        <v>#VALUE!</v>
      </c>
      <c r="AZ45" t="e">
        <f t="shared" si="47"/>
        <v>#VALUE!</v>
      </c>
      <c r="BA45" t="e">
        <f t="shared" si="47"/>
        <v>#VALUE!</v>
      </c>
      <c r="BB45" t="e">
        <f t="shared" si="47"/>
        <v>#VALUE!</v>
      </c>
      <c r="BC45" t="e">
        <f t="shared" si="47"/>
        <v>#VALUE!</v>
      </c>
      <c r="BD45" t="e">
        <f t="shared" si="47"/>
        <v>#VALUE!</v>
      </c>
      <c r="BE45" t="e">
        <f t="shared" si="47"/>
        <v>#VALUE!</v>
      </c>
      <c r="BF45" t="e">
        <f t="shared" si="47"/>
        <v>#VALUE!</v>
      </c>
      <c r="BG45" t="e">
        <f t="shared" si="47"/>
        <v>#VALUE!</v>
      </c>
      <c r="BH45" t="e">
        <f t="shared" si="47"/>
        <v>#VALUE!</v>
      </c>
      <c r="BI45" t="e">
        <f t="shared" si="47"/>
        <v>#VALUE!</v>
      </c>
    </row>
    <row r="46" spans="2:33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"/>
      <c r="AG46" s="1">
        <f t="shared" si="15"/>
        <v>36</v>
      </c>
    </row>
    <row r="47" spans="2:33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1"/>
      <c r="AG47" s="1">
        <f t="shared" si="15"/>
        <v>37</v>
      </c>
    </row>
    <row r="48" spans="2:61" ht="15.75">
      <c r="B48"/>
      <c r="C48"/>
      <c r="D48"/>
      <c r="E48"/>
      <c r="F48" t="str">
        <f aca="true" t="shared" si="48" ref="F48:M48">IF($D44&gt;0,AY42," ")</f>
        <v> </v>
      </c>
      <c r="G48" t="str">
        <f t="shared" si="48"/>
        <v> </v>
      </c>
      <c r="H48" t="str">
        <f t="shared" si="48"/>
        <v> </v>
      </c>
      <c r="I48" t="str">
        <f t="shared" si="48"/>
        <v> </v>
      </c>
      <c r="J48" t="str">
        <f t="shared" si="48"/>
        <v> </v>
      </c>
      <c r="K48" t="str">
        <f t="shared" si="48"/>
        <v> </v>
      </c>
      <c r="L48" t="str">
        <f t="shared" si="48"/>
        <v> </v>
      </c>
      <c r="M48" t="str">
        <f t="shared" si="48"/>
        <v> </v>
      </c>
      <c r="N48"/>
      <c r="O48"/>
      <c r="P48" t="str">
        <f>IF($D44&gt;0,BI42," ")</f>
        <v> </v>
      </c>
      <c r="Q48" s="1"/>
      <c r="AF48" s="15" t="e">
        <f>MOD(AF50,6)</f>
        <v>#VALUE!</v>
      </c>
      <c r="AG48" s="1">
        <f t="shared" si="15"/>
        <v>38</v>
      </c>
      <c r="AI48" s="11" t="e">
        <f>INDEX(matrix9,AG48,AD50)</f>
        <v>#VALUE!</v>
      </c>
      <c r="AJ48" s="1">
        <f>IF(AG48=AF50,1,0)</f>
        <v>0</v>
      </c>
      <c r="AK48" s="1">
        <f>IF(AJ48=1,1/AI48,0)</f>
        <v>0</v>
      </c>
      <c r="AY48" t="e">
        <f aca="true" t="shared" si="49" ref="AY48:BI48">IF($AJ48=1,AM50,F48-$AI48*AM50)</f>
        <v>#VALUE!</v>
      </c>
      <c r="AZ48" t="e">
        <f t="shared" si="49"/>
        <v>#VALUE!</v>
      </c>
      <c r="BA48" t="e">
        <f t="shared" si="49"/>
        <v>#VALUE!</v>
      </c>
      <c r="BB48" t="e">
        <f t="shared" si="49"/>
        <v>#VALUE!</v>
      </c>
      <c r="BC48" t="e">
        <f t="shared" si="49"/>
        <v>#VALUE!</v>
      </c>
      <c r="BD48" t="e">
        <f t="shared" si="49"/>
        <v>#VALUE!</v>
      </c>
      <c r="BE48" t="e">
        <f t="shared" si="49"/>
        <v>#VALUE!</v>
      </c>
      <c r="BF48" t="e">
        <f t="shared" si="49"/>
        <v>#VALUE!</v>
      </c>
      <c r="BG48" t="e">
        <f t="shared" si="49"/>
        <v>#VALUE!</v>
      </c>
      <c r="BH48" t="e">
        <f t="shared" si="49"/>
        <v>#VALUE!</v>
      </c>
      <c r="BI48" t="e">
        <f t="shared" si="49"/>
        <v>#VALUE!</v>
      </c>
    </row>
    <row r="49" spans="2:61" ht="13.5" thickBot="1">
      <c r="B49"/>
      <c r="C49"/>
      <c r="D49"/>
      <c r="E49"/>
      <c r="F49" t="str">
        <f aca="true" t="shared" si="50" ref="F49:M49">IF($D44&gt;0,AY43," ")</f>
        <v> </v>
      </c>
      <c r="G49" t="str">
        <f t="shared" si="50"/>
        <v> </v>
      </c>
      <c r="H49" t="str">
        <f t="shared" si="50"/>
        <v> </v>
      </c>
      <c r="I49" t="str">
        <f t="shared" si="50"/>
        <v> </v>
      </c>
      <c r="J49" t="str">
        <f t="shared" si="50"/>
        <v> </v>
      </c>
      <c r="K49" t="str">
        <f t="shared" si="50"/>
        <v> </v>
      </c>
      <c r="L49" t="str">
        <f t="shared" si="50"/>
        <v> </v>
      </c>
      <c r="M49" t="str">
        <f t="shared" si="50"/>
        <v> </v>
      </c>
      <c r="N49"/>
      <c r="O49"/>
      <c r="P49" t="str">
        <f>IF($D44&gt;0,BI43," ")</f>
        <v> </v>
      </c>
      <c r="Q49" s="1"/>
      <c r="AG49" s="1">
        <f t="shared" si="15"/>
        <v>39</v>
      </c>
      <c r="AI49" s="16" t="e">
        <f>INDEX(matrix9,AG49,AD50)</f>
        <v>#VALUE!</v>
      </c>
      <c r="AJ49" s="1">
        <f>IF(AG49=AF50,1,0)</f>
        <v>0</v>
      </c>
      <c r="AK49" s="1">
        <f>IF(AJ49=1,1/AI49,0)</f>
        <v>0</v>
      </c>
      <c r="AY49" t="e">
        <f aca="true" t="shared" si="51" ref="AY49:BI49">IF($AJ49=1,AM50,F49-$AI49*AM50)</f>
        <v>#VALUE!</v>
      </c>
      <c r="AZ49" t="e">
        <f t="shared" si="51"/>
        <v>#VALUE!</v>
      </c>
      <c r="BA49" t="e">
        <f t="shared" si="51"/>
        <v>#VALUE!</v>
      </c>
      <c r="BB49" t="e">
        <f t="shared" si="51"/>
        <v>#VALUE!</v>
      </c>
      <c r="BC49" t="e">
        <f t="shared" si="51"/>
        <v>#VALUE!</v>
      </c>
      <c r="BD49" t="e">
        <f t="shared" si="51"/>
        <v>#VALUE!</v>
      </c>
      <c r="BE49" t="e">
        <f t="shared" si="51"/>
        <v>#VALUE!</v>
      </c>
      <c r="BF49" t="e">
        <f t="shared" si="51"/>
        <v>#VALUE!</v>
      </c>
      <c r="BG49" t="e">
        <f t="shared" si="51"/>
        <v>#VALUE!</v>
      </c>
      <c r="BH49" t="e">
        <f t="shared" si="51"/>
        <v>#VALUE!</v>
      </c>
      <c r="BI49" t="e">
        <f t="shared" si="51"/>
        <v>#VALUE!</v>
      </c>
    </row>
    <row r="50" spans="2:61" ht="13.5" thickBot="1">
      <c r="B50"/>
      <c r="C50"/>
      <c r="D50"/>
      <c r="E50"/>
      <c r="F50" t="str">
        <f aca="true" t="shared" si="52" ref="F50:M50">IF($D44&gt;0,AY44," ")</f>
        <v> </v>
      </c>
      <c r="G50" t="str">
        <f t="shared" si="52"/>
        <v> </v>
      </c>
      <c r="H50" t="str">
        <f t="shared" si="52"/>
        <v> </v>
      </c>
      <c r="I50" t="str">
        <f t="shared" si="52"/>
        <v> </v>
      </c>
      <c r="J50" t="str">
        <f t="shared" si="52"/>
        <v> </v>
      </c>
      <c r="K50" t="str">
        <f t="shared" si="52"/>
        <v> </v>
      </c>
      <c r="L50" t="str">
        <f t="shared" si="52"/>
        <v> </v>
      </c>
      <c r="M50" t="str">
        <f t="shared" si="52"/>
        <v> </v>
      </c>
      <c r="N50"/>
      <c r="O50"/>
      <c r="P50" t="str">
        <f>IF($D44&gt;0,BI44," ")</f>
        <v> </v>
      </c>
      <c r="Q50" s="1"/>
      <c r="AD50" s="17">
        <f>VLOOKUP(B50,alpha8,2)</f>
        <v>0</v>
      </c>
      <c r="AE50" s="1"/>
      <c r="AF50" s="17" t="str">
        <f>IF(D50&gt;0,D50-10," ")</f>
        <v> </v>
      </c>
      <c r="AG50" s="1">
        <f t="shared" si="15"/>
        <v>40</v>
      </c>
      <c r="AI50" s="16" t="e">
        <f>INDEX(matrix9,AG50,AD50)</f>
        <v>#VALUE!</v>
      </c>
      <c r="AJ50" s="1">
        <f>IF(AG50=AF50,1,0)</f>
        <v>0</v>
      </c>
      <c r="AK50" s="1">
        <f>IF(AJ50=1,1/AI50,0)</f>
        <v>0</v>
      </c>
      <c r="AM50" s="16">
        <f aca="true" t="shared" si="53" ref="AM50:AW50">SUMPRODUCT($AK48:$AK51,F48:F51)</f>
        <v>0</v>
      </c>
      <c r="AN50" s="16">
        <f t="shared" si="53"/>
        <v>0</v>
      </c>
      <c r="AO50" s="16">
        <f t="shared" si="53"/>
        <v>0</v>
      </c>
      <c r="AP50" s="16">
        <f t="shared" si="53"/>
        <v>0</v>
      </c>
      <c r="AQ50" s="16">
        <f t="shared" si="53"/>
        <v>0</v>
      </c>
      <c r="AR50" s="16">
        <f t="shared" si="53"/>
        <v>0</v>
      </c>
      <c r="AS50" s="16">
        <f t="shared" si="53"/>
        <v>0</v>
      </c>
      <c r="AT50" s="16">
        <f t="shared" si="53"/>
        <v>0</v>
      </c>
      <c r="AU50" s="16">
        <f t="shared" si="53"/>
        <v>0</v>
      </c>
      <c r="AV50" s="16">
        <f t="shared" si="53"/>
        <v>0</v>
      </c>
      <c r="AW50" s="16">
        <f t="shared" si="53"/>
        <v>0</v>
      </c>
      <c r="AY50" t="e">
        <f aca="true" t="shared" si="54" ref="AY50:BI50">IF($AJ50=1,AM50,F50-$AI50*AM50)</f>
        <v>#VALUE!</v>
      </c>
      <c r="AZ50" t="e">
        <f t="shared" si="54"/>
        <v>#VALUE!</v>
      </c>
      <c r="BA50" t="e">
        <f t="shared" si="54"/>
        <v>#VALUE!</v>
      </c>
      <c r="BB50" t="e">
        <f t="shared" si="54"/>
        <v>#VALUE!</v>
      </c>
      <c r="BC50" t="e">
        <f t="shared" si="54"/>
        <v>#VALUE!</v>
      </c>
      <c r="BD50" t="e">
        <f t="shared" si="54"/>
        <v>#VALUE!</v>
      </c>
      <c r="BE50" t="e">
        <f t="shared" si="54"/>
        <v>#VALUE!</v>
      </c>
      <c r="BF50" t="e">
        <f t="shared" si="54"/>
        <v>#VALUE!</v>
      </c>
      <c r="BG50" t="e">
        <f t="shared" si="54"/>
        <v>#VALUE!</v>
      </c>
      <c r="BH50" t="e">
        <f t="shared" si="54"/>
        <v>#VALUE!</v>
      </c>
      <c r="BI50" t="e">
        <f t="shared" si="54"/>
        <v>#VALUE!</v>
      </c>
    </row>
    <row r="51" spans="2:61" ht="12.75">
      <c r="B51"/>
      <c r="C51"/>
      <c r="D51"/>
      <c r="E51"/>
      <c r="F51" t="str">
        <f aca="true" t="shared" si="55" ref="F51:M51">IF($D44&gt;0,AY45," ")</f>
        <v> </v>
      </c>
      <c r="G51" t="str">
        <f t="shared" si="55"/>
        <v> </v>
      </c>
      <c r="H51" t="str">
        <f t="shared" si="55"/>
        <v> </v>
      </c>
      <c r="I51" t="str">
        <f t="shared" si="55"/>
        <v> </v>
      </c>
      <c r="J51" t="str">
        <f t="shared" si="55"/>
        <v> </v>
      </c>
      <c r="K51" t="str">
        <f t="shared" si="55"/>
        <v> </v>
      </c>
      <c r="L51" t="str">
        <f t="shared" si="55"/>
        <v> </v>
      </c>
      <c r="M51" t="str">
        <f t="shared" si="55"/>
        <v> </v>
      </c>
      <c r="N51"/>
      <c r="O51"/>
      <c r="P51" t="str">
        <f>IF($D44&gt;0,BI45," ")</f>
        <v> </v>
      </c>
      <c r="AG51" s="1">
        <f t="shared" si="15"/>
        <v>41</v>
      </c>
      <c r="AI51" s="16" t="e">
        <f>INDEX(matrix9,AG51,AD50)</f>
        <v>#VALUE!</v>
      </c>
      <c r="AJ51" s="1">
        <f>IF(AG51=AF50,1,0)</f>
        <v>0</v>
      </c>
      <c r="AK51" s="1">
        <f>IF(AJ51=1,1/AI51,0)</f>
        <v>0</v>
      </c>
      <c r="AY51" t="e">
        <f aca="true" t="shared" si="56" ref="AY51:BI51">IF($AJ51=1,AM50,F51-$AI51*AM50)</f>
        <v>#VALUE!</v>
      </c>
      <c r="AZ51" t="e">
        <f t="shared" si="56"/>
        <v>#VALUE!</v>
      </c>
      <c r="BA51" t="e">
        <f t="shared" si="56"/>
        <v>#VALUE!</v>
      </c>
      <c r="BB51" t="e">
        <f t="shared" si="56"/>
        <v>#VALUE!</v>
      </c>
      <c r="BC51" t="e">
        <f t="shared" si="56"/>
        <v>#VALUE!</v>
      </c>
      <c r="BD51" t="e">
        <f t="shared" si="56"/>
        <v>#VALUE!</v>
      </c>
      <c r="BE51" t="e">
        <f t="shared" si="56"/>
        <v>#VALUE!</v>
      </c>
      <c r="BF51" t="e">
        <f t="shared" si="56"/>
        <v>#VALUE!</v>
      </c>
      <c r="BG51" t="e">
        <f t="shared" si="56"/>
        <v>#VALUE!</v>
      </c>
      <c r="BH51" t="e">
        <f t="shared" si="56"/>
        <v>#VALUE!</v>
      </c>
      <c r="BI51" t="e">
        <f t="shared" si="56"/>
        <v>#VALUE!</v>
      </c>
    </row>
    <row r="52" spans="2:33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AG52" s="1">
        <f t="shared" si="15"/>
        <v>42</v>
      </c>
    </row>
    <row r="53" spans="2:33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AG53" s="1">
        <f t="shared" si="15"/>
        <v>43</v>
      </c>
    </row>
    <row r="54" spans="2:61" ht="15.75">
      <c r="B54"/>
      <c r="C54"/>
      <c r="D54"/>
      <c r="E54"/>
      <c r="F54" t="str">
        <f aca="true" t="shared" si="57" ref="F54:M54">IF($D50&gt;0,AY48," ")</f>
        <v> </v>
      </c>
      <c r="G54" t="str">
        <f t="shared" si="57"/>
        <v> </v>
      </c>
      <c r="H54" t="str">
        <f t="shared" si="57"/>
        <v> </v>
      </c>
      <c r="I54" t="str">
        <f t="shared" si="57"/>
        <v> </v>
      </c>
      <c r="J54" t="str">
        <f t="shared" si="57"/>
        <v> </v>
      </c>
      <c r="K54" t="str">
        <f t="shared" si="57"/>
        <v> </v>
      </c>
      <c r="L54" t="str">
        <f t="shared" si="57"/>
        <v> </v>
      </c>
      <c r="M54" t="str">
        <f t="shared" si="57"/>
        <v> </v>
      </c>
      <c r="N54"/>
      <c r="O54"/>
      <c r="P54" t="str">
        <f>IF($D50&gt;0,BI48," ")</f>
        <v> </v>
      </c>
      <c r="AF54" s="15" t="e">
        <f>MOD(AF56,6)</f>
        <v>#VALUE!</v>
      </c>
      <c r="AG54" s="1">
        <f t="shared" si="15"/>
        <v>44</v>
      </c>
      <c r="AI54" s="11" t="e">
        <f>INDEX(matrix9,AG54,AD56)</f>
        <v>#VALUE!</v>
      </c>
      <c r="AJ54" s="1">
        <f>IF(AG54=AF56,1,0)</f>
        <v>0</v>
      </c>
      <c r="AK54" s="1">
        <f>IF(AJ54=1,1/AI54,0)</f>
        <v>0</v>
      </c>
      <c r="AY54" t="e">
        <f aca="true" t="shared" si="58" ref="AY54:BI54">IF($AJ54=1,AM56,F54-$AI54*AM56)</f>
        <v>#VALUE!</v>
      </c>
      <c r="AZ54" t="e">
        <f t="shared" si="58"/>
        <v>#VALUE!</v>
      </c>
      <c r="BA54" t="e">
        <f t="shared" si="58"/>
        <v>#VALUE!</v>
      </c>
      <c r="BB54" t="e">
        <f t="shared" si="58"/>
        <v>#VALUE!</v>
      </c>
      <c r="BC54" t="e">
        <f t="shared" si="58"/>
        <v>#VALUE!</v>
      </c>
      <c r="BD54" t="e">
        <f t="shared" si="58"/>
        <v>#VALUE!</v>
      </c>
      <c r="BE54" t="e">
        <f t="shared" si="58"/>
        <v>#VALUE!</v>
      </c>
      <c r="BF54" t="e">
        <f t="shared" si="58"/>
        <v>#VALUE!</v>
      </c>
      <c r="BG54" t="e">
        <f t="shared" si="58"/>
        <v>#VALUE!</v>
      </c>
      <c r="BH54" t="e">
        <f t="shared" si="58"/>
        <v>#VALUE!</v>
      </c>
      <c r="BI54" t="e">
        <f t="shared" si="58"/>
        <v>#VALUE!</v>
      </c>
    </row>
    <row r="55" spans="2:61" ht="13.5" thickBot="1">
      <c r="B55"/>
      <c r="C55"/>
      <c r="D55"/>
      <c r="E55"/>
      <c r="F55" t="str">
        <f aca="true" t="shared" si="59" ref="F55:M55">IF($D50&gt;0,AY49," ")</f>
        <v> </v>
      </c>
      <c r="G55" t="str">
        <f t="shared" si="59"/>
        <v> </v>
      </c>
      <c r="H55" t="str">
        <f t="shared" si="59"/>
        <v> </v>
      </c>
      <c r="I55" t="str">
        <f t="shared" si="59"/>
        <v> </v>
      </c>
      <c r="J55" t="str">
        <f t="shared" si="59"/>
        <v> </v>
      </c>
      <c r="K55" t="str">
        <f t="shared" si="59"/>
        <v> </v>
      </c>
      <c r="L55" t="str">
        <f t="shared" si="59"/>
        <v> </v>
      </c>
      <c r="M55" t="str">
        <f t="shared" si="59"/>
        <v> </v>
      </c>
      <c r="N55"/>
      <c r="O55"/>
      <c r="P55" t="str">
        <f>IF($D50&gt;0,BI49," ")</f>
        <v> </v>
      </c>
      <c r="AG55" s="1">
        <f t="shared" si="15"/>
        <v>45</v>
      </c>
      <c r="AI55" s="16" t="e">
        <f>INDEX(matrix9,AG55,AD56)</f>
        <v>#VALUE!</v>
      </c>
      <c r="AJ55" s="1">
        <f>IF(AG55=AF56,1,0)</f>
        <v>0</v>
      </c>
      <c r="AK55" s="1">
        <f>IF(AJ55=1,1/AI55,0)</f>
        <v>0</v>
      </c>
      <c r="AY55" t="e">
        <f aca="true" t="shared" si="60" ref="AY55:BI55">IF($AJ55=1,AM56,F55-$AI55*AM56)</f>
        <v>#VALUE!</v>
      </c>
      <c r="AZ55" t="e">
        <f t="shared" si="60"/>
        <v>#VALUE!</v>
      </c>
      <c r="BA55" t="e">
        <f t="shared" si="60"/>
        <v>#VALUE!</v>
      </c>
      <c r="BB55" t="e">
        <f t="shared" si="60"/>
        <v>#VALUE!</v>
      </c>
      <c r="BC55" t="e">
        <f t="shared" si="60"/>
        <v>#VALUE!</v>
      </c>
      <c r="BD55" t="e">
        <f t="shared" si="60"/>
        <v>#VALUE!</v>
      </c>
      <c r="BE55" t="e">
        <f t="shared" si="60"/>
        <v>#VALUE!</v>
      </c>
      <c r="BF55" t="e">
        <f t="shared" si="60"/>
        <v>#VALUE!</v>
      </c>
      <c r="BG55" t="e">
        <f t="shared" si="60"/>
        <v>#VALUE!</v>
      </c>
      <c r="BH55" t="e">
        <f t="shared" si="60"/>
        <v>#VALUE!</v>
      </c>
      <c r="BI55" t="e">
        <f t="shared" si="60"/>
        <v>#VALUE!</v>
      </c>
    </row>
    <row r="56" spans="2:61" ht="13.5" thickBot="1">
      <c r="B56"/>
      <c r="C56"/>
      <c r="D56"/>
      <c r="E56"/>
      <c r="F56" t="str">
        <f aca="true" t="shared" si="61" ref="F56:M56">IF($D50&gt;0,AY50," ")</f>
        <v> </v>
      </c>
      <c r="G56" t="str">
        <f t="shared" si="61"/>
        <v> </v>
      </c>
      <c r="H56" t="str">
        <f t="shared" si="61"/>
        <v> </v>
      </c>
      <c r="I56" t="str">
        <f t="shared" si="61"/>
        <v> </v>
      </c>
      <c r="J56" t="str">
        <f t="shared" si="61"/>
        <v> </v>
      </c>
      <c r="K56" t="str">
        <f t="shared" si="61"/>
        <v> </v>
      </c>
      <c r="L56" t="str">
        <f t="shared" si="61"/>
        <v> </v>
      </c>
      <c r="M56" t="str">
        <f t="shared" si="61"/>
        <v> </v>
      </c>
      <c r="N56"/>
      <c r="O56"/>
      <c r="P56" t="str">
        <f>IF($D50&gt;0,BI50," ")</f>
        <v> </v>
      </c>
      <c r="AD56" s="17">
        <f>VLOOKUP(B56,alpha8,2)</f>
        <v>0</v>
      </c>
      <c r="AE56" s="1"/>
      <c r="AF56" s="17" t="str">
        <f>IF(D56&gt;0,D56-10," ")</f>
        <v> </v>
      </c>
      <c r="AG56" s="1">
        <f t="shared" si="15"/>
        <v>46</v>
      </c>
      <c r="AI56" s="16" t="e">
        <f>INDEX(matrix9,AG56,AD56)</f>
        <v>#VALUE!</v>
      </c>
      <c r="AJ56" s="1">
        <f>IF(AG56=AF56,1,0)</f>
        <v>0</v>
      </c>
      <c r="AK56" s="1">
        <f>IF(AJ56=1,1/AI56,0)</f>
        <v>0</v>
      </c>
      <c r="AM56" s="16">
        <f aca="true" t="shared" si="62" ref="AM56:AW56">SUMPRODUCT($AK54:$AK57,F54:F57)</f>
        <v>0</v>
      </c>
      <c r="AN56" s="16">
        <f t="shared" si="62"/>
        <v>0</v>
      </c>
      <c r="AO56" s="16">
        <f t="shared" si="62"/>
        <v>0</v>
      </c>
      <c r="AP56" s="16">
        <f t="shared" si="62"/>
        <v>0</v>
      </c>
      <c r="AQ56" s="16">
        <f t="shared" si="62"/>
        <v>0</v>
      </c>
      <c r="AR56" s="16">
        <f t="shared" si="62"/>
        <v>0</v>
      </c>
      <c r="AS56" s="16">
        <f t="shared" si="62"/>
        <v>0</v>
      </c>
      <c r="AT56" s="16">
        <f t="shared" si="62"/>
        <v>0</v>
      </c>
      <c r="AU56" s="16">
        <f t="shared" si="62"/>
        <v>0</v>
      </c>
      <c r="AV56" s="16">
        <f t="shared" si="62"/>
        <v>0</v>
      </c>
      <c r="AW56" s="16">
        <f t="shared" si="62"/>
        <v>0</v>
      </c>
      <c r="AY56" t="e">
        <f aca="true" t="shared" si="63" ref="AY56:BI56">IF($AJ56=1,AM56,F56-$AI56*AM56)</f>
        <v>#VALUE!</v>
      </c>
      <c r="AZ56" t="e">
        <f t="shared" si="63"/>
        <v>#VALUE!</v>
      </c>
      <c r="BA56" t="e">
        <f t="shared" si="63"/>
        <v>#VALUE!</v>
      </c>
      <c r="BB56" t="e">
        <f t="shared" si="63"/>
        <v>#VALUE!</v>
      </c>
      <c r="BC56" t="e">
        <f t="shared" si="63"/>
        <v>#VALUE!</v>
      </c>
      <c r="BD56" t="e">
        <f t="shared" si="63"/>
        <v>#VALUE!</v>
      </c>
      <c r="BE56" t="e">
        <f t="shared" si="63"/>
        <v>#VALUE!</v>
      </c>
      <c r="BF56" t="e">
        <f t="shared" si="63"/>
        <v>#VALUE!</v>
      </c>
      <c r="BG56" t="e">
        <f t="shared" si="63"/>
        <v>#VALUE!</v>
      </c>
      <c r="BH56" t="e">
        <f t="shared" si="63"/>
        <v>#VALUE!</v>
      </c>
      <c r="BI56" t="e">
        <f t="shared" si="63"/>
        <v>#VALUE!</v>
      </c>
    </row>
    <row r="57" spans="2:61" ht="12.75">
      <c r="B57"/>
      <c r="C57"/>
      <c r="D57"/>
      <c r="E57"/>
      <c r="F57" t="str">
        <f aca="true" t="shared" si="64" ref="F57:M57">IF($D50&gt;0,AY51," ")</f>
        <v> </v>
      </c>
      <c r="G57" t="str">
        <f t="shared" si="64"/>
        <v> </v>
      </c>
      <c r="H57" t="str">
        <f t="shared" si="64"/>
        <v> </v>
      </c>
      <c r="I57" t="str">
        <f t="shared" si="64"/>
        <v> </v>
      </c>
      <c r="J57" t="str">
        <f t="shared" si="64"/>
        <v> </v>
      </c>
      <c r="K57" t="str">
        <f t="shared" si="64"/>
        <v> </v>
      </c>
      <c r="L57" t="str">
        <f t="shared" si="64"/>
        <v> </v>
      </c>
      <c r="M57" t="str">
        <f t="shared" si="64"/>
        <v> </v>
      </c>
      <c r="N57"/>
      <c r="O57"/>
      <c r="P57" t="str">
        <f>IF($D50&gt;0,BI51," ")</f>
        <v> </v>
      </c>
      <c r="AG57" s="1">
        <f t="shared" si="15"/>
        <v>47</v>
      </c>
      <c r="AI57" s="16" t="e">
        <f>INDEX(matrix9,AG57,AD56)</f>
        <v>#VALUE!</v>
      </c>
      <c r="AJ57" s="1">
        <f>IF(AG57=AF56,1,0)</f>
        <v>0</v>
      </c>
      <c r="AK57" s="1">
        <f>IF(AJ57=1,1/AI57,0)</f>
        <v>0</v>
      </c>
      <c r="AY57" t="e">
        <f aca="true" t="shared" si="65" ref="AY57:BI57">IF($AJ57=1,AM56,F57-$AI57*AM56)</f>
        <v>#VALUE!</v>
      </c>
      <c r="AZ57" t="e">
        <f t="shared" si="65"/>
        <v>#VALUE!</v>
      </c>
      <c r="BA57" t="e">
        <f t="shared" si="65"/>
        <v>#VALUE!</v>
      </c>
      <c r="BB57" t="e">
        <f t="shared" si="65"/>
        <v>#VALUE!</v>
      </c>
      <c r="BC57" t="e">
        <f t="shared" si="65"/>
        <v>#VALUE!</v>
      </c>
      <c r="BD57" t="e">
        <f t="shared" si="65"/>
        <v>#VALUE!</v>
      </c>
      <c r="BE57" t="e">
        <f t="shared" si="65"/>
        <v>#VALUE!</v>
      </c>
      <c r="BF57" t="e">
        <f t="shared" si="65"/>
        <v>#VALUE!</v>
      </c>
      <c r="BG57" t="e">
        <f t="shared" si="65"/>
        <v>#VALUE!</v>
      </c>
      <c r="BH57" t="e">
        <f t="shared" si="65"/>
        <v>#VALUE!</v>
      </c>
      <c r="BI57" t="e">
        <f t="shared" si="65"/>
        <v>#VALUE!</v>
      </c>
    </row>
    <row r="58" spans="2:33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AG58" s="1">
        <f t="shared" si="15"/>
        <v>48</v>
      </c>
    </row>
    <row r="59" spans="2:33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AG59" s="1">
        <f t="shared" si="15"/>
        <v>49</v>
      </c>
    </row>
    <row r="60" spans="2:61" ht="15.75">
      <c r="B60"/>
      <c r="C60"/>
      <c r="D60"/>
      <c r="E60"/>
      <c r="F60" t="str">
        <f aca="true" t="shared" si="66" ref="F60:N60">IF($D56&gt;0,AY54," ")</f>
        <v> </v>
      </c>
      <c r="G60" t="str">
        <f t="shared" si="66"/>
        <v> </v>
      </c>
      <c r="H60" t="str">
        <f t="shared" si="66"/>
        <v> </v>
      </c>
      <c r="I60" t="str">
        <f t="shared" si="66"/>
        <v> </v>
      </c>
      <c r="J60" t="str">
        <f t="shared" si="66"/>
        <v> </v>
      </c>
      <c r="K60" t="str">
        <f t="shared" si="66"/>
        <v> </v>
      </c>
      <c r="L60" t="str">
        <f t="shared" si="66"/>
        <v> </v>
      </c>
      <c r="M60" t="str">
        <f t="shared" si="66"/>
        <v> </v>
      </c>
      <c r="N60" t="str">
        <f t="shared" si="66"/>
        <v> </v>
      </c>
      <c r="O60"/>
      <c r="P60" t="str">
        <f>IF($D56&gt;0,BI54," ")</f>
        <v> </v>
      </c>
      <c r="AF60" s="15" t="e">
        <f>MOD(AF62,6)</f>
        <v>#VALUE!</v>
      </c>
      <c r="AG60" s="1">
        <f t="shared" si="15"/>
        <v>50</v>
      </c>
      <c r="AI60" s="11" t="e">
        <f>INDEX(matrix9,AG60,AD62)</f>
        <v>#VALUE!</v>
      </c>
      <c r="AJ60" s="1">
        <f>IF(AG60=AF62,1,0)</f>
        <v>0</v>
      </c>
      <c r="AK60" s="1">
        <f>IF(AJ60=1,1/AI60,0)</f>
        <v>0</v>
      </c>
      <c r="AY60" t="e">
        <f aca="true" t="shared" si="67" ref="AY60:BI60">IF($AJ60=1,AM62,F60-$AI60*AM62)</f>
        <v>#VALUE!</v>
      </c>
      <c r="AZ60" t="e">
        <f t="shared" si="67"/>
        <v>#VALUE!</v>
      </c>
      <c r="BA60" t="e">
        <f t="shared" si="67"/>
        <v>#VALUE!</v>
      </c>
      <c r="BB60" t="e">
        <f t="shared" si="67"/>
        <v>#VALUE!</v>
      </c>
      <c r="BC60" t="e">
        <f t="shared" si="67"/>
        <v>#VALUE!</v>
      </c>
      <c r="BD60" t="e">
        <f t="shared" si="67"/>
        <v>#VALUE!</v>
      </c>
      <c r="BE60" t="e">
        <f t="shared" si="67"/>
        <v>#VALUE!</v>
      </c>
      <c r="BF60" t="e">
        <f t="shared" si="67"/>
        <v>#VALUE!</v>
      </c>
      <c r="BG60" t="e">
        <f t="shared" si="67"/>
        <v>#VALUE!</v>
      </c>
      <c r="BH60" t="e">
        <f t="shared" si="67"/>
        <v>#VALUE!</v>
      </c>
      <c r="BI60" t="e">
        <f t="shared" si="67"/>
        <v>#VALUE!</v>
      </c>
    </row>
    <row r="61" spans="2:61" ht="13.5" thickBot="1">
      <c r="B61"/>
      <c r="C61"/>
      <c r="D61"/>
      <c r="E61"/>
      <c r="F61" t="str">
        <f aca="true" t="shared" si="68" ref="F61:N61">IF($D56&gt;0,AY55," ")</f>
        <v> </v>
      </c>
      <c r="G61" t="str">
        <f t="shared" si="68"/>
        <v> </v>
      </c>
      <c r="H61" t="str">
        <f t="shared" si="68"/>
        <v> </v>
      </c>
      <c r="I61" t="str">
        <f t="shared" si="68"/>
        <v> </v>
      </c>
      <c r="J61" t="str">
        <f t="shared" si="68"/>
        <v> </v>
      </c>
      <c r="K61" t="str">
        <f t="shared" si="68"/>
        <v> </v>
      </c>
      <c r="L61" t="str">
        <f t="shared" si="68"/>
        <v> </v>
      </c>
      <c r="M61" t="str">
        <f t="shared" si="68"/>
        <v> </v>
      </c>
      <c r="N61" t="str">
        <f t="shared" si="68"/>
        <v> </v>
      </c>
      <c r="O61"/>
      <c r="P61" t="str">
        <f>IF($D56&gt;0,BI55," ")</f>
        <v> </v>
      </c>
      <c r="AG61" s="1">
        <f t="shared" si="15"/>
        <v>51</v>
      </c>
      <c r="AI61" s="16" t="e">
        <f>INDEX(matrix9,AG61,AD62)</f>
        <v>#VALUE!</v>
      </c>
      <c r="AJ61" s="1">
        <f>IF(AG61=AF62,1,0)</f>
        <v>0</v>
      </c>
      <c r="AK61" s="1">
        <f>IF(AJ61=1,1/AI61,0)</f>
        <v>0</v>
      </c>
      <c r="AY61" t="e">
        <f aca="true" t="shared" si="69" ref="AY61:BI61">IF($AJ61=1,AM62,F61-$AI61*AM62)</f>
        <v>#VALUE!</v>
      </c>
      <c r="AZ61" t="e">
        <f t="shared" si="69"/>
        <v>#VALUE!</v>
      </c>
      <c r="BA61" t="e">
        <f t="shared" si="69"/>
        <v>#VALUE!</v>
      </c>
      <c r="BB61" t="e">
        <f t="shared" si="69"/>
        <v>#VALUE!</v>
      </c>
      <c r="BC61" t="e">
        <f t="shared" si="69"/>
        <v>#VALUE!</v>
      </c>
      <c r="BD61" t="e">
        <f t="shared" si="69"/>
        <v>#VALUE!</v>
      </c>
      <c r="BE61" t="e">
        <f t="shared" si="69"/>
        <v>#VALUE!</v>
      </c>
      <c r="BF61" t="e">
        <f t="shared" si="69"/>
        <v>#VALUE!</v>
      </c>
      <c r="BG61" t="e">
        <f t="shared" si="69"/>
        <v>#VALUE!</v>
      </c>
      <c r="BH61" t="e">
        <f t="shared" si="69"/>
        <v>#VALUE!</v>
      </c>
      <c r="BI61" t="e">
        <f t="shared" si="69"/>
        <v>#VALUE!</v>
      </c>
    </row>
    <row r="62" spans="2:61" ht="13.5" thickBot="1">
      <c r="B62"/>
      <c r="C62"/>
      <c r="D62"/>
      <c r="E62"/>
      <c r="F62" t="str">
        <f aca="true" t="shared" si="70" ref="F62:N62">IF($D56&gt;0,AY56," ")</f>
        <v> </v>
      </c>
      <c r="G62" t="str">
        <f t="shared" si="70"/>
        <v> </v>
      </c>
      <c r="H62" t="str">
        <f t="shared" si="70"/>
        <v> </v>
      </c>
      <c r="I62" t="str">
        <f t="shared" si="70"/>
        <v> </v>
      </c>
      <c r="J62" t="str">
        <f t="shared" si="70"/>
        <v> </v>
      </c>
      <c r="K62" t="str">
        <f t="shared" si="70"/>
        <v> </v>
      </c>
      <c r="L62" t="str">
        <f t="shared" si="70"/>
        <v> </v>
      </c>
      <c r="M62" t="str">
        <f t="shared" si="70"/>
        <v> </v>
      </c>
      <c r="N62" t="str">
        <f t="shared" si="70"/>
        <v> </v>
      </c>
      <c r="O62"/>
      <c r="P62" t="str">
        <f>IF($D56&gt;0,BI56," ")</f>
        <v> </v>
      </c>
      <c r="AD62" s="17">
        <f>VLOOKUP(B62,alpha8,2)</f>
        <v>0</v>
      </c>
      <c r="AE62" s="1"/>
      <c r="AF62" s="17" t="str">
        <f>IF(D62&gt;0,D62-10," ")</f>
        <v> </v>
      </c>
      <c r="AG62" s="1">
        <f t="shared" si="15"/>
        <v>52</v>
      </c>
      <c r="AI62" s="16" t="e">
        <f>INDEX(matrix9,AG62,AD62)</f>
        <v>#VALUE!</v>
      </c>
      <c r="AJ62" s="1">
        <f>IF(AG62=AF62,1,0)</f>
        <v>0</v>
      </c>
      <c r="AK62" s="1">
        <f>IF(AJ62=1,1/AI62,0)</f>
        <v>0</v>
      </c>
      <c r="AM62" s="16">
        <f aca="true" t="shared" si="71" ref="AM62:AW62">SUMPRODUCT($AK60:$AK63,F60:F63)</f>
        <v>0</v>
      </c>
      <c r="AN62" s="16">
        <f t="shared" si="71"/>
        <v>0</v>
      </c>
      <c r="AO62" s="16">
        <f t="shared" si="71"/>
        <v>0</v>
      </c>
      <c r="AP62" s="16">
        <f t="shared" si="71"/>
        <v>0</v>
      </c>
      <c r="AQ62" s="16">
        <f t="shared" si="71"/>
        <v>0</v>
      </c>
      <c r="AR62" s="16">
        <f t="shared" si="71"/>
        <v>0</v>
      </c>
      <c r="AS62" s="16">
        <f t="shared" si="71"/>
        <v>0</v>
      </c>
      <c r="AT62" s="16">
        <f t="shared" si="71"/>
        <v>0</v>
      </c>
      <c r="AU62" s="16">
        <f t="shared" si="71"/>
        <v>0</v>
      </c>
      <c r="AV62" s="16">
        <f t="shared" si="71"/>
        <v>0</v>
      </c>
      <c r="AW62" s="16">
        <f t="shared" si="71"/>
        <v>0</v>
      </c>
      <c r="AY62" t="e">
        <f aca="true" t="shared" si="72" ref="AY62:BI62">IF($AJ62=1,AM62,F62-$AI62*AM62)</f>
        <v>#VALUE!</v>
      </c>
      <c r="AZ62" t="e">
        <f t="shared" si="72"/>
        <v>#VALUE!</v>
      </c>
      <c r="BA62" t="e">
        <f t="shared" si="72"/>
        <v>#VALUE!</v>
      </c>
      <c r="BB62" t="e">
        <f t="shared" si="72"/>
        <v>#VALUE!</v>
      </c>
      <c r="BC62" t="e">
        <f t="shared" si="72"/>
        <v>#VALUE!</v>
      </c>
      <c r="BD62" t="e">
        <f t="shared" si="72"/>
        <v>#VALUE!</v>
      </c>
      <c r="BE62" t="e">
        <f t="shared" si="72"/>
        <v>#VALUE!</v>
      </c>
      <c r="BF62" t="e">
        <f t="shared" si="72"/>
        <v>#VALUE!</v>
      </c>
      <c r="BG62" t="e">
        <f t="shared" si="72"/>
        <v>#VALUE!</v>
      </c>
      <c r="BH62" t="e">
        <f t="shared" si="72"/>
        <v>#VALUE!</v>
      </c>
      <c r="BI62" t="e">
        <f t="shared" si="72"/>
        <v>#VALUE!</v>
      </c>
    </row>
    <row r="63" spans="2:61" ht="12.75">
      <c r="B63"/>
      <c r="C63"/>
      <c r="D63"/>
      <c r="E63"/>
      <c r="F63" t="str">
        <f aca="true" t="shared" si="73" ref="F63:N63">IF($D56&gt;0,AY57," ")</f>
        <v> </v>
      </c>
      <c r="G63" t="str">
        <f t="shared" si="73"/>
        <v> </v>
      </c>
      <c r="H63" t="str">
        <f t="shared" si="73"/>
        <v> </v>
      </c>
      <c r="I63" t="str">
        <f t="shared" si="73"/>
        <v> </v>
      </c>
      <c r="J63" t="str">
        <f t="shared" si="73"/>
        <v> </v>
      </c>
      <c r="K63" t="str">
        <f t="shared" si="73"/>
        <v> </v>
      </c>
      <c r="L63" t="str">
        <f t="shared" si="73"/>
        <v> </v>
      </c>
      <c r="M63" t="str">
        <f t="shared" si="73"/>
        <v> </v>
      </c>
      <c r="N63" t="str">
        <f t="shared" si="73"/>
        <v> </v>
      </c>
      <c r="O63"/>
      <c r="P63" t="str">
        <f>IF($D56&gt;0,BI57," ")</f>
        <v> </v>
      </c>
      <c r="AG63" s="1">
        <f t="shared" si="15"/>
        <v>53</v>
      </c>
      <c r="AI63" s="16" t="e">
        <f>INDEX(matrix9,AG63,AD62)</f>
        <v>#VALUE!</v>
      </c>
      <c r="AJ63" s="1">
        <f>IF(AG63=AF62,1,0)</f>
        <v>0</v>
      </c>
      <c r="AK63" s="1">
        <f>IF(AJ63=1,1/AI63,0)</f>
        <v>0</v>
      </c>
      <c r="AY63" t="e">
        <f aca="true" t="shared" si="74" ref="AY63:BI63">IF($AJ63=1,AM62,F63-$AI63*AM62)</f>
        <v>#VALUE!</v>
      </c>
      <c r="AZ63" t="e">
        <f t="shared" si="74"/>
        <v>#VALUE!</v>
      </c>
      <c r="BA63" t="e">
        <f t="shared" si="74"/>
        <v>#VALUE!</v>
      </c>
      <c r="BB63" t="e">
        <f t="shared" si="74"/>
        <v>#VALUE!</v>
      </c>
      <c r="BC63" t="e">
        <f t="shared" si="74"/>
        <v>#VALUE!</v>
      </c>
      <c r="BD63" t="e">
        <f t="shared" si="74"/>
        <v>#VALUE!</v>
      </c>
      <c r="BE63" t="e">
        <f t="shared" si="74"/>
        <v>#VALUE!</v>
      </c>
      <c r="BF63" t="e">
        <f t="shared" si="74"/>
        <v>#VALUE!</v>
      </c>
      <c r="BG63" t="e">
        <f t="shared" si="74"/>
        <v>#VALUE!</v>
      </c>
      <c r="BH63" t="e">
        <f t="shared" si="74"/>
        <v>#VALUE!</v>
      </c>
      <c r="BI63" t="e">
        <f t="shared" si="74"/>
        <v>#VALUE!</v>
      </c>
    </row>
    <row r="64" spans="2:33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AG64" s="1">
        <f t="shared" si="15"/>
        <v>54</v>
      </c>
    </row>
    <row r="65" spans="2:33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AA65"/>
      <c r="AB65"/>
      <c r="AF65"/>
      <c r="AG65"/>
    </row>
    <row r="66" spans="2:33" ht="12.75">
      <c r="B66"/>
      <c r="C66"/>
      <c r="D66"/>
      <c r="E66"/>
      <c r="F66" t="str">
        <f aca="true" t="shared" si="75" ref="F66:N66">IF($D62&gt;0,AY60," ")</f>
        <v> </v>
      </c>
      <c r="G66" t="str">
        <f t="shared" si="75"/>
        <v> </v>
      </c>
      <c r="H66" t="str">
        <f t="shared" si="75"/>
        <v> </v>
      </c>
      <c r="I66" t="str">
        <f t="shared" si="75"/>
        <v> </v>
      </c>
      <c r="J66" t="str">
        <f t="shared" si="75"/>
        <v> </v>
      </c>
      <c r="K66" t="str">
        <f t="shared" si="75"/>
        <v> </v>
      </c>
      <c r="L66" t="str">
        <f t="shared" si="75"/>
        <v> </v>
      </c>
      <c r="M66" t="str">
        <f t="shared" si="75"/>
        <v> </v>
      </c>
      <c r="N66" t="str">
        <f t="shared" si="75"/>
        <v> </v>
      </c>
      <c r="O66"/>
      <c r="P66" t="str">
        <f>IF($D62&gt;0,BI60," ")</f>
        <v> </v>
      </c>
      <c r="AA66"/>
      <c r="AB66"/>
      <c r="AF66"/>
      <c r="AG66"/>
    </row>
    <row r="67" spans="2:33" ht="12.75">
      <c r="B67"/>
      <c r="C67"/>
      <c r="D67"/>
      <c r="E67"/>
      <c r="F67" t="str">
        <f aca="true" t="shared" si="76" ref="F67:N67">IF($D62&gt;0,AY61," ")</f>
        <v> </v>
      </c>
      <c r="G67" t="str">
        <f t="shared" si="76"/>
        <v> </v>
      </c>
      <c r="H67" t="str">
        <f t="shared" si="76"/>
        <v> </v>
      </c>
      <c r="I67" t="str">
        <f t="shared" si="76"/>
        <v> </v>
      </c>
      <c r="J67" t="str">
        <f t="shared" si="76"/>
        <v> </v>
      </c>
      <c r="K67" t="str">
        <f t="shared" si="76"/>
        <v> </v>
      </c>
      <c r="L67" t="str">
        <f t="shared" si="76"/>
        <v> </v>
      </c>
      <c r="M67" t="str">
        <f t="shared" si="76"/>
        <v> </v>
      </c>
      <c r="N67" t="str">
        <f t="shared" si="76"/>
        <v> </v>
      </c>
      <c r="O67"/>
      <c r="P67" t="str">
        <f>IF($D62&gt;0,BI61," ")</f>
        <v> </v>
      </c>
      <c r="AA67"/>
      <c r="AB67"/>
      <c r="AF67"/>
      <c r="AG67"/>
    </row>
    <row r="68" spans="2:33" ht="12.75">
      <c r="B68"/>
      <c r="C68"/>
      <c r="D68"/>
      <c r="E68"/>
      <c r="F68" t="str">
        <f aca="true" t="shared" si="77" ref="F68:N68">IF($D62&gt;0,AY62," ")</f>
        <v> </v>
      </c>
      <c r="G68" t="str">
        <f t="shared" si="77"/>
        <v> </v>
      </c>
      <c r="H68" t="str">
        <f t="shared" si="77"/>
        <v> </v>
      </c>
      <c r="I68" t="str">
        <f t="shared" si="77"/>
        <v> </v>
      </c>
      <c r="J68" t="str">
        <f t="shared" si="77"/>
        <v> </v>
      </c>
      <c r="K68" t="str">
        <f t="shared" si="77"/>
        <v> </v>
      </c>
      <c r="L68" t="str">
        <f t="shared" si="77"/>
        <v> </v>
      </c>
      <c r="M68" t="str">
        <f t="shared" si="77"/>
        <v> </v>
      </c>
      <c r="N68" t="str">
        <f t="shared" si="77"/>
        <v> </v>
      </c>
      <c r="O68"/>
      <c r="P68" t="str">
        <f>IF($D62&gt;0,BI62," ")</f>
        <v> </v>
      </c>
      <c r="AA68"/>
      <c r="AB68"/>
      <c r="AF68"/>
      <c r="AG68"/>
    </row>
    <row r="69" spans="2:33" ht="12.75">
      <c r="B69"/>
      <c r="C69"/>
      <c r="D69"/>
      <c r="E69"/>
      <c r="F69" t="str">
        <f aca="true" t="shared" si="78" ref="F69:N69">IF($D62&gt;0,AY63," ")</f>
        <v> </v>
      </c>
      <c r="G69" t="str">
        <f t="shared" si="78"/>
        <v> </v>
      </c>
      <c r="H69" t="str">
        <f t="shared" si="78"/>
        <v> </v>
      </c>
      <c r="I69" t="str">
        <f t="shared" si="78"/>
        <v> </v>
      </c>
      <c r="J69" t="str">
        <f t="shared" si="78"/>
        <v> </v>
      </c>
      <c r="K69" t="str">
        <f t="shared" si="78"/>
        <v> </v>
      </c>
      <c r="L69" t="str">
        <f t="shared" si="78"/>
        <v> </v>
      </c>
      <c r="M69" t="str">
        <f t="shared" si="78"/>
        <v> </v>
      </c>
      <c r="N69" t="str">
        <f t="shared" si="78"/>
        <v> </v>
      </c>
      <c r="O69"/>
      <c r="P69" t="str">
        <f>IF($D62&gt;0,BI63," ")</f>
        <v> </v>
      </c>
      <c r="AA69"/>
      <c r="AB69"/>
      <c r="AF69"/>
      <c r="AG69"/>
    </row>
    <row r="70" spans="2:33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AA70"/>
      <c r="AB70"/>
      <c r="AF70"/>
      <c r="AG70"/>
    </row>
    <row r="71" spans="2:33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AA71"/>
      <c r="AB71"/>
      <c r="AF71"/>
      <c r="AG71"/>
    </row>
    <row r="72" spans="2:33" ht="12.75">
      <c r="B72"/>
      <c r="C72"/>
      <c r="D72"/>
      <c r="E72"/>
      <c r="F72" t="str">
        <f aca="true" t="shared" si="79" ref="F72:N72">IF($D68&gt;0,AY66," ")</f>
        <v> </v>
      </c>
      <c r="G72" t="str">
        <f t="shared" si="79"/>
        <v> </v>
      </c>
      <c r="H72" t="str">
        <f t="shared" si="79"/>
        <v> </v>
      </c>
      <c r="I72" t="str">
        <f t="shared" si="79"/>
        <v> </v>
      </c>
      <c r="J72" t="str">
        <f t="shared" si="79"/>
        <v> </v>
      </c>
      <c r="K72" t="str">
        <f t="shared" si="79"/>
        <v> </v>
      </c>
      <c r="L72" t="str">
        <f t="shared" si="79"/>
        <v> </v>
      </c>
      <c r="M72" t="str">
        <f t="shared" si="79"/>
        <v> </v>
      </c>
      <c r="N72" t="str">
        <f t="shared" si="79"/>
        <v> </v>
      </c>
      <c r="O72"/>
      <c r="P72" t="str">
        <f>IF($D68&gt;0,BI66," ")</f>
        <v> </v>
      </c>
      <c r="AA72"/>
      <c r="AB72"/>
      <c r="AF72"/>
      <c r="AG72"/>
    </row>
    <row r="73" spans="2:33" ht="12.75">
      <c r="B73"/>
      <c r="C73"/>
      <c r="D73"/>
      <c r="E73"/>
      <c r="F73" t="str">
        <f aca="true" t="shared" si="80" ref="F73:N73">IF($D68&gt;0,AY67," ")</f>
        <v> </v>
      </c>
      <c r="G73" t="str">
        <f t="shared" si="80"/>
        <v> </v>
      </c>
      <c r="H73" t="str">
        <f t="shared" si="80"/>
        <v> </v>
      </c>
      <c r="I73" t="str">
        <f t="shared" si="80"/>
        <v> </v>
      </c>
      <c r="J73" t="str">
        <f t="shared" si="80"/>
        <v> </v>
      </c>
      <c r="K73" t="str">
        <f t="shared" si="80"/>
        <v> </v>
      </c>
      <c r="L73" t="str">
        <f t="shared" si="80"/>
        <v> </v>
      </c>
      <c r="M73" t="str">
        <f t="shared" si="80"/>
        <v> </v>
      </c>
      <c r="N73" t="str">
        <f t="shared" si="80"/>
        <v> </v>
      </c>
      <c r="O73"/>
      <c r="P73" t="str">
        <f>IF($D68&gt;0,BI67," ")</f>
        <v> </v>
      </c>
      <c r="AA73"/>
      <c r="AB73"/>
      <c r="AF73"/>
      <c r="AG73"/>
    </row>
    <row r="74" spans="2:33" ht="12.75">
      <c r="B74"/>
      <c r="C74"/>
      <c r="D74"/>
      <c r="E74"/>
      <c r="F74" t="str">
        <f aca="true" t="shared" si="81" ref="F74:N74">IF($D68&gt;0,AY68," ")</f>
        <v> </v>
      </c>
      <c r="G74" t="str">
        <f t="shared" si="81"/>
        <v> </v>
      </c>
      <c r="H74" t="str">
        <f t="shared" si="81"/>
        <v> </v>
      </c>
      <c r="I74" t="str">
        <f t="shared" si="81"/>
        <v> </v>
      </c>
      <c r="J74" t="str">
        <f t="shared" si="81"/>
        <v> </v>
      </c>
      <c r="K74" t="str">
        <f t="shared" si="81"/>
        <v> </v>
      </c>
      <c r="L74" t="str">
        <f t="shared" si="81"/>
        <v> </v>
      </c>
      <c r="M74" t="str">
        <f t="shared" si="81"/>
        <v> </v>
      </c>
      <c r="N74" t="str">
        <f t="shared" si="81"/>
        <v> </v>
      </c>
      <c r="O74"/>
      <c r="P74" t="str">
        <f>IF($D68&gt;0,BI68," ")</f>
        <v> </v>
      </c>
      <c r="AA74"/>
      <c r="AB74"/>
      <c r="AF74"/>
      <c r="AG74"/>
    </row>
    <row r="75" spans="2:33" ht="12.75">
      <c r="B75"/>
      <c r="C75"/>
      <c r="D75"/>
      <c r="E75"/>
      <c r="F75" t="str">
        <f aca="true" t="shared" si="82" ref="F75:N75">IF($D68&gt;0,AY69," ")</f>
        <v> </v>
      </c>
      <c r="G75" t="str">
        <f t="shared" si="82"/>
        <v> </v>
      </c>
      <c r="H75" t="str">
        <f t="shared" si="82"/>
        <v> </v>
      </c>
      <c r="I75" t="str">
        <f t="shared" si="82"/>
        <v> </v>
      </c>
      <c r="J75" t="str">
        <f t="shared" si="82"/>
        <v> </v>
      </c>
      <c r="K75" t="str">
        <f t="shared" si="82"/>
        <v> </v>
      </c>
      <c r="L75" t="str">
        <f t="shared" si="82"/>
        <v> </v>
      </c>
      <c r="M75" t="str">
        <f t="shared" si="82"/>
        <v> </v>
      </c>
      <c r="N75" t="str">
        <f t="shared" si="82"/>
        <v> </v>
      </c>
      <c r="O75"/>
      <c r="P75" t="str">
        <f>IF($D68&gt;0,BI69," ")</f>
        <v> </v>
      </c>
      <c r="AA75"/>
      <c r="AB75"/>
      <c r="AF75"/>
      <c r="AG75"/>
    </row>
    <row r="76" spans="2:33" ht="12.75">
      <c r="B76"/>
      <c r="C76"/>
      <c r="D76"/>
      <c r="E76"/>
      <c r="M76"/>
      <c r="N76" s="21"/>
      <c r="O76"/>
      <c r="P76"/>
      <c r="AA76"/>
      <c r="AB76"/>
      <c r="AF76"/>
      <c r="AG76"/>
    </row>
    <row r="77" spans="2:33" ht="12.75">
      <c r="B77"/>
      <c r="C77"/>
      <c r="D77"/>
      <c r="E77"/>
      <c r="M77"/>
      <c r="N77" s="21"/>
      <c r="O77"/>
      <c r="P77"/>
      <c r="AA77"/>
      <c r="AB77"/>
      <c r="AF77"/>
      <c r="AG77"/>
    </row>
    <row r="78" spans="2:17" ht="12.75">
      <c r="B78"/>
      <c r="C78"/>
      <c r="D78"/>
      <c r="E78"/>
      <c r="N78" s="8"/>
      <c r="P78" s="1"/>
      <c r="Q78" s="1"/>
    </row>
    <row r="79" spans="2:17" ht="12.75">
      <c r="B79"/>
      <c r="C79"/>
      <c r="D79"/>
      <c r="E79"/>
      <c r="N79" s="8"/>
      <c r="P79" s="1"/>
      <c r="Q79" s="1"/>
    </row>
    <row r="80" spans="2:17" ht="12.75">
      <c r="B80"/>
      <c r="C80"/>
      <c r="D80"/>
      <c r="E80"/>
      <c r="N80" s="8"/>
      <c r="P80" s="1"/>
      <c r="Q80" s="1"/>
    </row>
    <row r="81" spans="2:17" ht="12.75">
      <c r="B81"/>
      <c r="C81"/>
      <c r="D81"/>
      <c r="E81"/>
      <c r="N81" s="8"/>
      <c r="P81" s="1"/>
      <c r="Q81" s="1"/>
    </row>
    <row r="82" spans="2:17" ht="12.75">
      <c r="B82"/>
      <c r="C82"/>
      <c r="D82"/>
      <c r="E82"/>
      <c r="N82" s="8"/>
      <c r="P82" s="1"/>
      <c r="Q82" s="1"/>
    </row>
    <row r="83" spans="2:17" ht="12.75">
      <c r="B83"/>
      <c r="C83"/>
      <c r="D83"/>
      <c r="E83"/>
      <c r="N83" s="8"/>
      <c r="P83" s="1"/>
      <c r="Q83" s="1"/>
    </row>
    <row r="84" spans="2:17" ht="12.75">
      <c r="B84"/>
      <c r="C84"/>
      <c r="D84"/>
      <c r="E84"/>
      <c r="N84" s="8"/>
      <c r="P84" s="1"/>
      <c r="Q84" s="1"/>
    </row>
    <row r="85" spans="2:17" ht="12.75">
      <c r="B85"/>
      <c r="C85"/>
      <c r="D85"/>
      <c r="E85"/>
      <c r="N85" s="8"/>
      <c r="P85" s="1"/>
      <c r="Q85" s="1"/>
    </row>
    <row r="86" spans="2:17" ht="12.75">
      <c r="B86"/>
      <c r="C86"/>
      <c r="D86"/>
      <c r="E86"/>
      <c r="N86" s="8"/>
      <c r="P86" s="1"/>
      <c r="Q86" s="1"/>
    </row>
    <row r="87" spans="2:17" ht="12.75">
      <c r="B87"/>
      <c r="C87"/>
      <c r="D87"/>
      <c r="E87"/>
      <c r="N87" s="8"/>
      <c r="P87" s="1"/>
      <c r="Q87" s="1"/>
    </row>
    <row r="88" spans="2:17" ht="12.75">
      <c r="B88"/>
      <c r="C88"/>
      <c r="D88"/>
      <c r="E88"/>
      <c r="N88" s="8"/>
      <c r="P88" s="1"/>
      <c r="Q88" s="1"/>
    </row>
    <row r="89" spans="2:17" ht="12.75">
      <c r="B89"/>
      <c r="C89"/>
      <c r="D89"/>
      <c r="E89"/>
      <c r="N89" s="8"/>
      <c r="P89" s="1"/>
      <c r="Q89" s="1"/>
    </row>
    <row r="90" spans="2:17" ht="12.75">
      <c r="B90"/>
      <c r="C90"/>
      <c r="D90"/>
      <c r="E90"/>
      <c r="N90" s="8"/>
      <c r="P90" s="1"/>
      <c r="Q90" s="1"/>
    </row>
    <row r="91" spans="2:17" ht="12.75">
      <c r="B91"/>
      <c r="C91"/>
      <c r="D91"/>
      <c r="E91"/>
      <c r="N91" s="8"/>
      <c r="P91" s="1"/>
      <c r="Q91" s="1"/>
    </row>
    <row r="92" spans="2:17" ht="12.75">
      <c r="B92"/>
      <c r="C92"/>
      <c r="D92"/>
      <c r="E92"/>
      <c r="N92" s="8"/>
      <c r="P92" s="1"/>
      <c r="Q92" s="1"/>
    </row>
    <row r="93" spans="2:17" ht="12.75">
      <c r="B93"/>
      <c r="C93"/>
      <c r="D93"/>
      <c r="E93"/>
      <c r="N93" s="8"/>
      <c r="P93" s="1"/>
      <c r="Q93" s="1"/>
    </row>
    <row r="94" spans="2:17" ht="12.75">
      <c r="B94"/>
      <c r="C94"/>
      <c r="D94"/>
      <c r="E94"/>
      <c r="N94" s="8"/>
      <c r="P94" s="1"/>
      <c r="Q94" s="1"/>
    </row>
    <row r="95" spans="2:17" ht="12.75">
      <c r="B95"/>
      <c r="C95"/>
      <c r="D95"/>
      <c r="E95"/>
      <c r="N95" s="8"/>
      <c r="P95" s="1"/>
      <c r="Q95" s="1"/>
    </row>
    <row r="96" spans="2:17" ht="12.75">
      <c r="B96"/>
      <c r="C96"/>
      <c r="D96"/>
      <c r="E96"/>
      <c r="N96" s="8"/>
      <c r="P96" s="1"/>
      <c r="Q96" s="1"/>
    </row>
    <row r="97" spans="2:17" ht="12.75">
      <c r="B97"/>
      <c r="C97"/>
      <c r="D97"/>
      <c r="E97"/>
      <c r="N97" s="8"/>
      <c r="P97" s="1"/>
      <c r="Q97" s="1"/>
    </row>
    <row r="98" spans="2:17" ht="12.75">
      <c r="B98"/>
      <c r="C98"/>
      <c r="D98"/>
      <c r="E98"/>
      <c r="N98" s="8"/>
      <c r="P98" s="1"/>
      <c r="Q98" s="1"/>
    </row>
    <row r="99" spans="2:17" ht="12.75">
      <c r="B99"/>
      <c r="C99"/>
      <c r="D99"/>
      <c r="E99"/>
      <c r="N99" s="8"/>
      <c r="P99" s="1"/>
      <c r="Q99" s="1"/>
    </row>
    <row r="100" spans="2:17" ht="12.75">
      <c r="B100"/>
      <c r="C100"/>
      <c r="D100"/>
      <c r="E100"/>
      <c r="N100" s="8"/>
      <c r="P100" s="1"/>
      <c r="Q100" s="1"/>
    </row>
    <row r="101" spans="2:24" ht="75.75" customHeight="1">
      <c r="B101"/>
      <c r="C101"/>
      <c r="D101"/>
      <c r="E101"/>
      <c r="N101" s="8"/>
      <c r="P101" s="1"/>
      <c r="Q101" s="1"/>
      <c r="U101" s="22">
        <v>1</v>
      </c>
      <c r="V101" s="23" t="s">
        <v>78</v>
      </c>
      <c r="X101" s="23" t="s">
        <v>97</v>
      </c>
    </row>
    <row r="102" spans="2:24" ht="75.75" customHeight="1">
      <c r="B102"/>
      <c r="C102"/>
      <c r="D102"/>
      <c r="E102"/>
      <c r="N102" s="8"/>
      <c r="P102" s="1"/>
      <c r="Q102" s="1"/>
      <c r="U102" s="22">
        <v>2</v>
      </c>
      <c r="V102" s="23" t="s">
        <v>148</v>
      </c>
      <c r="X102" s="23" t="s">
        <v>149</v>
      </c>
    </row>
    <row r="103" spans="2:24" ht="75.75" customHeight="1">
      <c r="B103"/>
      <c r="C103"/>
      <c r="D103"/>
      <c r="E103"/>
      <c r="P103" s="1"/>
      <c r="Q103" s="1"/>
      <c r="U103" s="22">
        <v>3</v>
      </c>
      <c r="V103" s="23" t="s">
        <v>72</v>
      </c>
      <c r="X103" s="23" t="s">
        <v>100</v>
      </c>
    </row>
    <row r="104" spans="2:24" ht="75.75" customHeight="1">
      <c r="B104"/>
      <c r="C104"/>
      <c r="D104"/>
      <c r="E104"/>
      <c r="P104" s="1"/>
      <c r="Q104" s="1"/>
      <c r="U104" s="22">
        <v>4</v>
      </c>
      <c r="V104" s="23" t="s">
        <v>101</v>
      </c>
      <c r="X104" s="23" t="s">
        <v>102</v>
      </c>
    </row>
    <row r="105" spans="2:24" ht="75.75" customHeight="1">
      <c r="B105"/>
      <c r="C105"/>
      <c r="D105"/>
      <c r="E105"/>
      <c r="P105" s="1"/>
      <c r="Q105" s="1"/>
      <c r="U105" s="22">
        <v>5</v>
      </c>
      <c r="V105" s="23" t="s">
        <v>150</v>
      </c>
      <c r="X105" s="23" t="s">
        <v>151</v>
      </c>
    </row>
    <row r="106" spans="2:24" ht="75.75" customHeight="1">
      <c r="B106"/>
      <c r="C106"/>
      <c r="D106"/>
      <c r="E106"/>
      <c r="P106" s="1"/>
      <c r="Q106" s="1"/>
      <c r="U106" s="22">
        <v>6</v>
      </c>
      <c r="V106" s="42" t="s">
        <v>155</v>
      </c>
      <c r="X106" s="23" t="s">
        <v>73</v>
      </c>
    </row>
    <row r="107" spans="2:24" ht="75.75" customHeight="1">
      <c r="B107"/>
      <c r="C107"/>
      <c r="D107"/>
      <c r="E107"/>
      <c r="P107" s="1"/>
      <c r="Q107" s="1"/>
      <c r="U107" s="22">
        <v>7</v>
      </c>
      <c r="V107" s="23"/>
      <c r="X107" s="23"/>
    </row>
    <row r="108" spans="2:24" ht="75.75" customHeight="1">
      <c r="B108"/>
      <c r="C108"/>
      <c r="D108"/>
      <c r="E108"/>
      <c r="P108" s="1"/>
      <c r="Q108" s="1"/>
      <c r="U108" s="22">
        <v>8</v>
      </c>
      <c r="V108" s="23"/>
      <c r="X108" s="23"/>
    </row>
    <row r="109" spans="2:24" ht="75.75" customHeight="1">
      <c r="B109"/>
      <c r="C109"/>
      <c r="D109"/>
      <c r="E109"/>
      <c r="P109" s="1"/>
      <c r="Q109" s="1"/>
      <c r="U109" s="22">
        <v>9</v>
      </c>
      <c r="V109" s="23"/>
      <c r="X109" s="23"/>
    </row>
    <row r="110" spans="2:24" ht="75.75" customHeight="1">
      <c r="B110"/>
      <c r="C110"/>
      <c r="D110"/>
      <c r="E110"/>
      <c r="P110" s="1"/>
      <c r="Q110" s="1"/>
      <c r="U110" s="22">
        <v>10</v>
      </c>
      <c r="V110" s="23"/>
      <c r="X110" s="24" t="s">
        <v>36</v>
      </c>
    </row>
    <row r="111" spans="2:24" ht="75.75" customHeight="1">
      <c r="B111"/>
      <c r="C111"/>
      <c r="D111"/>
      <c r="E111"/>
      <c r="P111" s="1"/>
      <c r="Q111" s="1"/>
      <c r="U111" s="22">
        <v>11</v>
      </c>
      <c r="V111" s="23"/>
      <c r="X111" s="23"/>
    </row>
    <row r="112" spans="2:24" ht="75.75" customHeight="1">
      <c r="B112"/>
      <c r="C112"/>
      <c r="D112"/>
      <c r="E112"/>
      <c r="P112" s="1"/>
      <c r="Q112" s="1"/>
      <c r="U112" s="22">
        <v>12</v>
      </c>
      <c r="V112" s="23"/>
      <c r="X112" s="23"/>
    </row>
    <row r="113" spans="2:24" ht="75.75" customHeight="1">
      <c r="B113"/>
      <c r="C113"/>
      <c r="D113"/>
      <c r="E113"/>
      <c r="P113" s="1"/>
      <c r="Q113" s="1"/>
      <c r="U113" s="22">
        <v>13</v>
      </c>
      <c r="V113" s="23"/>
      <c r="X113" s="23"/>
    </row>
    <row r="114" spans="2:24" ht="75.75" customHeight="1">
      <c r="B114"/>
      <c r="C114"/>
      <c r="D114"/>
      <c r="E114"/>
      <c r="P114" s="1"/>
      <c r="Q114" s="1"/>
      <c r="U114" s="22">
        <v>14</v>
      </c>
      <c r="V114" s="23"/>
      <c r="X114" s="23"/>
    </row>
    <row r="115" spans="2:24" ht="75.75" customHeight="1">
      <c r="B115"/>
      <c r="C115"/>
      <c r="D115"/>
      <c r="E115"/>
      <c r="P115" s="1"/>
      <c r="Q115" s="1"/>
      <c r="U115" s="22">
        <v>15</v>
      </c>
      <c r="V115" s="24" t="s">
        <v>36</v>
      </c>
      <c r="X115" s="24" t="s">
        <v>36</v>
      </c>
    </row>
    <row r="116" spans="2:24" ht="75.75" customHeight="1">
      <c r="B116"/>
      <c r="C116"/>
      <c r="D116"/>
      <c r="E116"/>
      <c r="P116" s="1"/>
      <c r="Q116" s="1"/>
      <c r="U116" s="22">
        <v>16</v>
      </c>
      <c r="V116" s="24" t="s">
        <v>36</v>
      </c>
      <c r="X116" s="24" t="s">
        <v>36</v>
      </c>
    </row>
    <row r="117" spans="2:24" ht="75.75" customHeight="1">
      <c r="B117"/>
      <c r="C117"/>
      <c r="D117"/>
      <c r="E117"/>
      <c r="P117" s="1"/>
      <c r="Q117" s="1"/>
      <c r="U117" s="22">
        <v>17</v>
      </c>
      <c r="V117" s="24" t="s">
        <v>36</v>
      </c>
      <c r="X117" s="24" t="s">
        <v>36</v>
      </c>
    </row>
    <row r="118" spans="2:24" ht="75.75" customHeight="1">
      <c r="B118"/>
      <c r="C118"/>
      <c r="D118"/>
      <c r="E118"/>
      <c r="P118" s="1"/>
      <c r="Q118" s="1"/>
      <c r="U118" s="22">
        <v>18</v>
      </c>
      <c r="V118" s="24" t="s">
        <v>36</v>
      </c>
      <c r="X118" s="24" t="s">
        <v>36</v>
      </c>
    </row>
    <row r="119" spans="2:24" ht="75.75" customHeight="1">
      <c r="B119"/>
      <c r="C119"/>
      <c r="D119"/>
      <c r="E119"/>
      <c r="P119" s="1"/>
      <c r="Q119" s="1"/>
      <c r="U119" s="22">
        <v>19</v>
      </c>
      <c r="V119" s="24" t="s">
        <v>36</v>
      </c>
      <c r="X119" s="24" t="s">
        <v>36</v>
      </c>
    </row>
    <row r="120" spans="2:24" ht="75.75" customHeight="1">
      <c r="B120"/>
      <c r="C120"/>
      <c r="D120"/>
      <c r="E120"/>
      <c r="P120" s="1"/>
      <c r="Q120" s="1"/>
      <c r="U120" s="22">
        <v>20</v>
      </c>
      <c r="V120" s="24" t="s">
        <v>36</v>
      </c>
      <c r="X120" s="24" t="s">
        <v>36</v>
      </c>
    </row>
    <row r="121" spans="2:24" ht="75.75" customHeight="1">
      <c r="B121"/>
      <c r="C121"/>
      <c r="D121"/>
      <c r="E121"/>
      <c r="P121" s="1"/>
      <c r="Q121" s="1"/>
      <c r="U121" s="22">
        <v>21</v>
      </c>
      <c r="V121" s="24" t="s">
        <v>36</v>
      </c>
      <c r="X121" s="24" t="s">
        <v>36</v>
      </c>
    </row>
    <row r="122" spans="2:24" ht="75.75" customHeight="1">
      <c r="B122"/>
      <c r="C122"/>
      <c r="D122"/>
      <c r="E122"/>
      <c r="P122" s="1"/>
      <c r="Q122" s="1"/>
      <c r="U122" s="22">
        <v>22</v>
      </c>
      <c r="V122" s="24" t="s">
        <v>36</v>
      </c>
      <c r="X122" s="24" t="s">
        <v>36</v>
      </c>
    </row>
    <row r="123" spans="2:24" ht="75.75" customHeight="1">
      <c r="B123"/>
      <c r="C123"/>
      <c r="D123"/>
      <c r="E123"/>
      <c r="P123" s="1"/>
      <c r="Q123" s="1"/>
      <c r="U123" s="22">
        <v>23</v>
      </c>
      <c r="V123" s="24" t="s">
        <v>36</v>
      </c>
      <c r="X123" s="24" t="s">
        <v>36</v>
      </c>
    </row>
    <row r="124" spans="2:24" ht="75.75" customHeight="1">
      <c r="B124"/>
      <c r="C124"/>
      <c r="D124"/>
      <c r="E124"/>
      <c r="P124" s="1"/>
      <c r="Q124" s="1"/>
      <c r="U124" s="22">
        <v>24</v>
      </c>
      <c r="V124" s="24" t="s">
        <v>36</v>
      </c>
      <c r="X124" s="24" t="s">
        <v>36</v>
      </c>
    </row>
    <row r="125" spans="2:24" ht="75.75" customHeight="1">
      <c r="B125"/>
      <c r="C125"/>
      <c r="D125"/>
      <c r="E125"/>
      <c r="P125" s="1"/>
      <c r="Q125" s="1"/>
      <c r="U125" s="22">
        <v>25</v>
      </c>
      <c r="V125" s="24" t="s">
        <v>36</v>
      </c>
      <c r="X125" s="24" t="s">
        <v>36</v>
      </c>
    </row>
    <row r="126" spans="2:24" ht="75.75" customHeight="1">
      <c r="B126"/>
      <c r="C126"/>
      <c r="D126"/>
      <c r="E126"/>
      <c r="P126" s="1"/>
      <c r="Q126" s="1"/>
      <c r="U126" s="22">
        <v>26</v>
      </c>
      <c r="V126" s="24" t="s">
        <v>36</v>
      </c>
      <c r="X126" s="24" t="s">
        <v>36</v>
      </c>
    </row>
    <row r="127" spans="2:24" ht="75.75" customHeight="1">
      <c r="B127"/>
      <c r="C127"/>
      <c r="D127"/>
      <c r="E127"/>
      <c r="P127" s="1"/>
      <c r="Q127" s="1"/>
      <c r="U127" s="22">
        <v>27</v>
      </c>
      <c r="V127" s="24" t="s">
        <v>36</v>
      </c>
      <c r="X127" s="24" t="s">
        <v>36</v>
      </c>
    </row>
    <row r="128" spans="2:24" ht="75.75" customHeight="1">
      <c r="B128"/>
      <c r="C128"/>
      <c r="D128"/>
      <c r="E128"/>
      <c r="P128" s="1"/>
      <c r="Q128" s="1"/>
      <c r="U128" s="22">
        <v>28</v>
      </c>
      <c r="V128" s="24" t="s">
        <v>36</v>
      </c>
      <c r="X128" s="24" t="s">
        <v>36</v>
      </c>
    </row>
    <row r="129" spans="2:24" ht="75.75" customHeight="1">
      <c r="B129"/>
      <c r="C129"/>
      <c r="D129"/>
      <c r="E129"/>
      <c r="P129" s="1"/>
      <c r="Q129" s="1"/>
      <c r="U129" s="22">
        <v>29</v>
      </c>
      <c r="V129" s="24" t="s">
        <v>36</v>
      </c>
      <c r="X129" s="24" t="s">
        <v>36</v>
      </c>
    </row>
    <row r="130" spans="2:24" ht="75.75" customHeight="1">
      <c r="B130"/>
      <c r="C130"/>
      <c r="D130"/>
      <c r="E130"/>
      <c r="P130" s="1"/>
      <c r="Q130" s="1"/>
      <c r="U130" s="22">
        <v>30</v>
      </c>
      <c r="V130" s="24" t="s">
        <v>36</v>
      </c>
      <c r="X130" s="24" t="s">
        <v>36</v>
      </c>
    </row>
    <row r="131" spans="2:24" ht="75.75" customHeight="1">
      <c r="B131"/>
      <c r="C131"/>
      <c r="D131"/>
      <c r="E131"/>
      <c r="P131" s="1"/>
      <c r="Q131" s="1"/>
      <c r="U131" s="22">
        <v>31</v>
      </c>
      <c r="V131" s="24" t="s">
        <v>36</v>
      </c>
      <c r="X131" s="24" t="s">
        <v>36</v>
      </c>
    </row>
    <row r="132" spans="2:24" ht="75.75" customHeight="1">
      <c r="B132"/>
      <c r="C132"/>
      <c r="D132"/>
      <c r="E132"/>
      <c r="P132" s="1"/>
      <c r="Q132" s="1"/>
      <c r="U132" s="22">
        <v>32</v>
      </c>
      <c r="V132" s="24" t="s">
        <v>36</v>
      </c>
      <c r="X132" s="24" t="s">
        <v>36</v>
      </c>
    </row>
    <row r="133" spans="2:24" ht="75.75" customHeight="1">
      <c r="B133"/>
      <c r="C133"/>
      <c r="D133"/>
      <c r="E133"/>
      <c r="P133" s="1"/>
      <c r="Q133" s="1"/>
      <c r="U133" s="22">
        <v>33</v>
      </c>
      <c r="V133" s="24" t="s">
        <v>36</v>
      </c>
      <c r="X133" s="24" t="s">
        <v>36</v>
      </c>
    </row>
    <row r="134" spans="2:24" ht="75.75" customHeight="1">
      <c r="B134"/>
      <c r="C134"/>
      <c r="D134"/>
      <c r="E134"/>
      <c r="P134" s="1"/>
      <c r="Q134" s="1"/>
      <c r="U134" s="22">
        <v>34</v>
      </c>
      <c r="V134" s="24" t="s">
        <v>36</v>
      </c>
      <c r="X134" s="24" t="s">
        <v>36</v>
      </c>
    </row>
    <row r="135" spans="2:24" ht="75.75" customHeight="1">
      <c r="B135"/>
      <c r="C135"/>
      <c r="D135"/>
      <c r="E135"/>
      <c r="P135" s="1"/>
      <c r="Q135" s="1"/>
      <c r="U135" s="22">
        <v>35</v>
      </c>
      <c r="V135" s="24" t="s">
        <v>36</v>
      </c>
      <c r="X135" s="24" t="s">
        <v>36</v>
      </c>
    </row>
    <row r="136" spans="2:24" ht="75.75" customHeight="1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U136" s="22">
        <v>36</v>
      </c>
      <c r="V136" s="24" t="s">
        <v>36</v>
      </c>
      <c r="X136" s="24" t="s">
        <v>36</v>
      </c>
    </row>
    <row r="137" spans="2:24" ht="75.75" customHeight="1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U137" s="22">
        <v>37</v>
      </c>
      <c r="V137" s="24" t="s">
        <v>36</v>
      </c>
      <c r="X137" s="24" t="s">
        <v>36</v>
      </c>
    </row>
    <row r="138" spans="2:24" ht="75.75" customHeight="1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U138" s="22">
        <v>38</v>
      </c>
      <c r="V138" s="24" t="s">
        <v>36</v>
      </c>
      <c r="X138" s="24" t="s">
        <v>36</v>
      </c>
    </row>
    <row r="139" spans="2:24" ht="75.75" customHeight="1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U139" s="22">
        <v>39</v>
      </c>
      <c r="V139" s="24" t="s">
        <v>36</v>
      </c>
      <c r="X139" s="24" t="s">
        <v>36</v>
      </c>
    </row>
    <row r="140" spans="2:24" ht="75.75" customHeight="1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U140" s="22">
        <v>40</v>
      </c>
      <c r="V140" s="24" t="s">
        <v>36</v>
      </c>
      <c r="X140" s="24" t="s">
        <v>36</v>
      </c>
    </row>
    <row r="141" spans="2:24" ht="75.75" customHeight="1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U141" s="22">
        <v>41</v>
      </c>
      <c r="V141" s="24" t="s">
        <v>36</v>
      </c>
      <c r="X141" s="24" t="s">
        <v>36</v>
      </c>
    </row>
    <row r="142" spans="2:24" ht="75.75" customHeight="1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U142" s="22">
        <v>42</v>
      </c>
      <c r="V142" s="24" t="s">
        <v>36</v>
      </c>
      <c r="X142" s="24" t="s">
        <v>36</v>
      </c>
    </row>
    <row r="143" spans="2:24" ht="75.75" customHeight="1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U143" s="22">
        <v>43</v>
      </c>
      <c r="V143" s="24" t="s">
        <v>36</v>
      </c>
      <c r="X143" s="24" t="s">
        <v>36</v>
      </c>
    </row>
    <row r="144" spans="2:24" ht="75.75" customHeight="1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U144" s="22">
        <v>44</v>
      </c>
      <c r="V144" s="24" t="s">
        <v>36</v>
      </c>
      <c r="X144" s="24" t="s">
        <v>36</v>
      </c>
    </row>
    <row r="145" spans="2:24" ht="75.75" customHeight="1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U145" s="22">
        <v>45</v>
      </c>
      <c r="V145" s="24" t="s">
        <v>36</v>
      </c>
      <c r="X145" s="24" t="s">
        <v>36</v>
      </c>
    </row>
    <row r="146" spans="2:24" ht="75.75" customHeight="1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U146" s="22">
        <v>46</v>
      </c>
      <c r="V146" s="24" t="s">
        <v>36</v>
      </c>
      <c r="X146" s="24" t="s">
        <v>36</v>
      </c>
    </row>
    <row r="147" spans="2:24" ht="75.75" customHeight="1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U147" s="22">
        <v>47</v>
      </c>
      <c r="V147" s="24" t="s">
        <v>36</v>
      </c>
      <c r="X147" s="24" t="s">
        <v>36</v>
      </c>
    </row>
    <row r="148" spans="2:24" ht="75.75" customHeight="1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U148" s="22">
        <v>48</v>
      </c>
      <c r="V148" s="24" t="s">
        <v>36</v>
      </c>
      <c r="X148" s="24" t="s">
        <v>36</v>
      </c>
    </row>
    <row r="149" spans="2:24" ht="75.7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U149" s="22">
        <v>49</v>
      </c>
      <c r="V149" s="24" t="s">
        <v>36</v>
      </c>
      <c r="X149" s="24" t="s">
        <v>36</v>
      </c>
    </row>
    <row r="150" spans="2:24" ht="75.7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U150" s="22">
        <v>50</v>
      </c>
      <c r="V150" s="24" t="s">
        <v>36</v>
      </c>
      <c r="X150" s="24" t="s">
        <v>36</v>
      </c>
    </row>
    <row r="151" spans="2:24" ht="75.75" customHeight="1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V151" s="24"/>
      <c r="X151" s="24"/>
    </row>
    <row r="152" spans="2:16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2:16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2:16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2:16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2:16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2:16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2:16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2:16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2:16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2:16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2:16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2:16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2:16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2:16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2:16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2:16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2:16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2:16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2:16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2:16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2:16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2:16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2:16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2:16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2:16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2:16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2:16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2:16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2:16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2:16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2:16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2:16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2:16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6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2:16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2:16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2:16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2:16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2:16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16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2:16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2:16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2:16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2:16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2:16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2:16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2:16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2:16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2:16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2:16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2:16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2:16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2:16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2:16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2:16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2:16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2:16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2:16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2:16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2:16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2:16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2:16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2:16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2:16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2:16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2:16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2:16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2:16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2:16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2:16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2:16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2:16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2:16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2:16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2:16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2:16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2:16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2:16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2:16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2:16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2:16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5:16" ht="12.75">
      <c r="E233"/>
      <c r="F233"/>
      <c r="G233"/>
      <c r="H233"/>
      <c r="I233"/>
      <c r="J233"/>
      <c r="K233"/>
      <c r="L233"/>
      <c r="M233"/>
      <c r="N233"/>
      <c r="O233"/>
      <c r="P233" s="25"/>
    </row>
    <row r="234" spans="5:16" ht="12.75">
      <c r="E234"/>
      <c r="F234"/>
      <c r="G234"/>
      <c r="H234"/>
      <c r="I234"/>
      <c r="J234"/>
      <c r="K234"/>
      <c r="L234"/>
      <c r="M234"/>
      <c r="N234"/>
      <c r="O234"/>
      <c r="P234" s="25"/>
    </row>
    <row r="235" spans="5:16" ht="12.75">
      <c r="E235"/>
      <c r="F235"/>
      <c r="G235"/>
      <c r="H235"/>
      <c r="I235"/>
      <c r="J235"/>
      <c r="K235"/>
      <c r="L235"/>
      <c r="M235"/>
      <c r="N235"/>
      <c r="O235"/>
      <c r="P235" s="25"/>
    </row>
    <row r="236" spans="5:16" ht="12.75">
      <c r="E236"/>
      <c r="F236"/>
      <c r="G236"/>
      <c r="H236"/>
      <c r="I236"/>
      <c r="J236"/>
      <c r="K236"/>
      <c r="L236"/>
      <c r="M236"/>
      <c r="N236"/>
      <c r="O236"/>
      <c r="P236" s="25"/>
    </row>
    <row r="237" spans="5:16" ht="12.75">
      <c r="E237"/>
      <c r="F237"/>
      <c r="G237"/>
      <c r="H237"/>
      <c r="I237"/>
      <c r="J237"/>
      <c r="K237"/>
      <c r="L237"/>
      <c r="M237"/>
      <c r="N237"/>
      <c r="O237"/>
      <c r="P237" s="25"/>
    </row>
    <row r="238" spans="5:16" ht="12.75">
      <c r="E238"/>
      <c r="F238"/>
      <c r="G238"/>
      <c r="H238"/>
      <c r="I238"/>
      <c r="J238"/>
      <c r="K238"/>
      <c r="L238"/>
      <c r="M238"/>
      <c r="N238"/>
      <c r="O238"/>
      <c r="P238" s="25"/>
    </row>
    <row r="239" spans="5:16" ht="12.75">
      <c r="E239"/>
      <c r="F239"/>
      <c r="G239"/>
      <c r="H239"/>
      <c r="I239"/>
      <c r="J239"/>
      <c r="K239"/>
      <c r="L239"/>
      <c r="M239"/>
      <c r="N239"/>
      <c r="O239"/>
      <c r="P239" s="25"/>
    </row>
    <row r="240" spans="5:16" ht="12.75">
      <c r="E240"/>
      <c r="F240"/>
      <c r="G240"/>
      <c r="H240"/>
      <c r="I240"/>
      <c r="J240"/>
      <c r="K240"/>
      <c r="L240"/>
      <c r="M240"/>
      <c r="N240"/>
      <c r="O240"/>
      <c r="P240" s="25"/>
    </row>
    <row r="241" spans="5:16" ht="12.75">
      <c r="E241"/>
      <c r="F241"/>
      <c r="G241"/>
      <c r="H241"/>
      <c r="I241"/>
      <c r="J241"/>
      <c r="K241"/>
      <c r="L241"/>
      <c r="M241"/>
      <c r="N241"/>
      <c r="O241"/>
      <c r="P241" s="25"/>
    </row>
    <row r="242" spans="5:16" ht="12.75">
      <c r="E242"/>
      <c r="F242"/>
      <c r="G242"/>
      <c r="H242"/>
      <c r="I242"/>
      <c r="J242"/>
      <c r="K242"/>
      <c r="L242"/>
      <c r="M242"/>
      <c r="N242"/>
      <c r="O242"/>
      <c r="P242" s="25"/>
    </row>
    <row r="243" spans="5:16" ht="12.75">
      <c r="E243"/>
      <c r="F243"/>
      <c r="G243"/>
      <c r="H243"/>
      <c r="I243"/>
      <c r="J243"/>
      <c r="K243"/>
      <c r="L243"/>
      <c r="M243"/>
      <c r="N243"/>
      <c r="O243"/>
      <c r="P243" s="25"/>
    </row>
    <row r="244" spans="2:16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 s="25"/>
    </row>
    <row r="245" spans="2:16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 s="25"/>
    </row>
    <row r="246" spans="2:16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 s="25"/>
    </row>
    <row r="247" spans="2:16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 s="25"/>
    </row>
    <row r="248" spans="2:16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 s="25"/>
    </row>
    <row r="249" spans="2:16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 s="25"/>
    </row>
    <row r="250" spans="2:16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 s="25"/>
    </row>
    <row r="251" spans="2:16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 s="25"/>
    </row>
    <row r="252" spans="2:16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 s="25"/>
    </row>
    <row r="253" spans="2:16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 s="25"/>
    </row>
    <row r="254" spans="2:16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 s="25"/>
    </row>
    <row r="255" spans="2:16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 s="25"/>
    </row>
    <row r="256" spans="2:16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 s="25"/>
    </row>
    <row r="257" spans="2:16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 s="25"/>
    </row>
    <row r="258" spans="2:16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 s="25"/>
    </row>
    <row r="259" spans="2:16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 s="25"/>
    </row>
    <row r="260" spans="2:16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 s="25"/>
    </row>
    <row r="261" spans="2:16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 s="25"/>
    </row>
    <row r="262" spans="2:16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 s="25"/>
    </row>
    <row r="263" spans="2:16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 s="25"/>
    </row>
    <row r="264" spans="2:16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 s="25"/>
    </row>
    <row r="265" spans="2:16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 s="25"/>
    </row>
    <row r="266" spans="2:16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 s="25"/>
    </row>
    <row r="267" spans="2:16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 s="25"/>
    </row>
    <row r="268" spans="2:16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 s="25"/>
    </row>
    <row r="269" spans="2:16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 s="25"/>
    </row>
    <row r="270" spans="2:16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 s="25"/>
    </row>
    <row r="271" spans="2:16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 s="25"/>
    </row>
    <row r="272" spans="2:16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 s="25"/>
    </row>
    <row r="273" spans="2:16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 s="25"/>
    </row>
    <row r="274" spans="2:16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 s="25"/>
    </row>
    <row r="275" spans="2:16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 s="25"/>
    </row>
    <row r="276" spans="2:16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 s="25"/>
    </row>
    <row r="277" spans="2:16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 s="25"/>
    </row>
    <row r="278" spans="2:16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 s="25"/>
    </row>
    <row r="279" spans="2:16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 s="25"/>
    </row>
    <row r="280" spans="2:16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 s="25"/>
    </row>
    <row r="281" spans="2:16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 s="25"/>
    </row>
    <row r="282" spans="2:16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 s="25"/>
    </row>
    <row r="283" spans="2:16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 s="25"/>
    </row>
    <row r="284" spans="2:16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 s="25"/>
    </row>
    <row r="285" spans="2:16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 s="25"/>
    </row>
    <row r="286" spans="2:16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 s="25"/>
    </row>
    <row r="287" spans="2:16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 s="25"/>
    </row>
    <row r="288" spans="2:16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 s="25"/>
    </row>
    <row r="289" spans="2:16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 s="25"/>
    </row>
    <row r="290" spans="2:16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 s="25"/>
    </row>
    <row r="291" spans="2:16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 s="25"/>
    </row>
    <row r="292" spans="2:16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 s="25"/>
    </row>
    <row r="293" spans="2:16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 s="25"/>
    </row>
    <row r="294" spans="2:16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 s="25"/>
    </row>
    <row r="295" spans="2:16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 s="25"/>
    </row>
    <row r="296" spans="2:16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 s="25"/>
    </row>
    <row r="297" spans="2:16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 s="25"/>
    </row>
    <row r="298" spans="2:16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 s="25"/>
    </row>
    <row r="299" spans="2:16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 s="25"/>
    </row>
    <row r="300" spans="2:16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 s="25"/>
    </row>
    <row r="301" spans="2:16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 s="25"/>
    </row>
    <row r="302" spans="2:16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 s="25"/>
    </row>
    <row r="303" spans="2:16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 s="25"/>
    </row>
    <row r="304" spans="2:16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 s="25"/>
    </row>
    <row r="305" spans="2:16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 s="25"/>
    </row>
    <row r="306" spans="2:16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 s="25"/>
    </row>
    <row r="307" spans="2:16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 s="25"/>
    </row>
    <row r="308" spans="2:16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 s="25"/>
    </row>
    <row r="309" spans="2:16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 s="25"/>
    </row>
    <row r="310" spans="2:16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 s="25"/>
    </row>
    <row r="311" spans="2:16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 s="25"/>
    </row>
    <row r="312" spans="2:16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 s="25"/>
    </row>
    <row r="313" spans="2:16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 s="25"/>
    </row>
    <row r="314" spans="2:16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 s="25"/>
    </row>
    <row r="315" spans="2:16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 s="25"/>
    </row>
    <row r="316" spans="2:16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 s="25"/>
    </row>
    <row r="317" spans="2:16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 s="25"/>
    </row>
    <row r="318" spans="2:16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 s="25"/>
    </row>
    <row r="319" spans="2:16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 s="25"/>
    </row>
    <row r="320" spans="2:16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 s="25"/>
    </row>
    <row r="321" spans="2:16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 s="25"/>
    </row>
    <row r="322" spans="2:16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 s="25"/>
    </row>
    <row r="323" spans="2:16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 s="25"/>
    </row>
    <row r="324" spans="2:16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 s="25"/>
    </row>
    <row r="325" spans="2:16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 s="25"/>
    </row>
    <row r="326" spans="2:16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 s="25"/>
    </row>
    <row r="327" spans="2:16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 s="25"/>
    </row>
    <row r="328" spans="2:16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 s="25"/>
    </row>
    <row r="329" spans="6:16" ht="12.75">
      <c r="F329"/>
      <c r="G329"/>
      <c r="H329"/>
      <c r="I329"/>
      <c r="J329"/>
      <c r="K329"/>
      <c r="L329"/>
      <c r="M329"/>
      <c r="N329"/>
      <c r="O329"/>
      <c r="P329" s="25"/>
    </row>
    <row r="330" spans="6:16" ht="12.75">
      <c r="F330"/>
      <c r="G330"/>
      <c r="H330"/>
      <c r="I330"/>
      <c r="J330"/>
      <c r="K330"/>
      <c r="L330"/>
      <c r="M330"/>
      <c r="N330"/>
      <c r="O330"/>
      <c r="P330" s="25"/>
    </row>
    <row r="331" spans="6:16" ht="12.75">
      <c r="F331"/>
      <c r="G331"/>
      <c r="H331"/>
      <c r="I331"/>
      <c r="J331"/>
      <c r="K331"/>
      <c r="L331"/>
      <c r="M331"/>
      <c r="N331"/>
      <c r="O331"/>
      <c r="P331" s="25"/>
    </row>
    <row r="332" spans="6:16" ht="12.75">
      <c r="F332"/>
      <c r="G332"/>
      <c r="H332"/>
      <c r="I332"/>
      <c r="J332"/>
      <c r="K332"/>
      <c r="L332"/>
      <c r="M332"/>
      <c r="N332"/>
      <c r="O332"/>
      <c r="P332" s="25"/>
    </row>
    <row r="333" spans="6:16" ht="12.75">
      <c r="F333"/>
      <c r="G333"/>
      <c r="H333"/>
      <c r="I333"/>
      <c r="J333"/>
      <c r="K333"/>
      <c r="L333"/>
      <c r="M333"/>
      <c r="N333"/>
      <c r="O333"/>
      <c r="P333" s="25"/>
    </row>
    <row r="334" spans="6:16" ht="12.75">
      <c r="F334"/>
      <c r="G334"/>
      <c r="H334"/>
      <c r="I334"/>
      <c r="J334"/>
      <c r="K334"/>
      <c r="L334"/>
      <c r="M334"/>
      <c r="N334"/>
      <c r="O334"/>
      <c r="P334" s="25"/>
    </row>
    <row r="335" spans="6:16" ht="12.75">
      <c r="F335"/>
      <c r="G335"/>
      <c r="H335"/>
      <c r="I335"/>
      <c r="J335"/>
      <c r="K335"/>
      <c r="L335"/>
      <c r="M335"/>
      <c r="N335"/>
      <c r="O335"/>
      <c r="P335" s="25"/>
    </row>
    <row r="336" spans="6:16" ht="12.75">
      <c r="F336"/>
      <c r="G336"/>
      <c r="H336"/>
      <c r="I336"/>
      <c r="J336"/>
      <c r="K336"/>
      <c r="L336"/>
      <c r="M336"/>
      <c r="N336"/>
      <c r="O336"/>
      <c r="P336" s="25"/>
    </row>
    <row r="337" spans="6:16" ht="12.75">
      <c r="F337"/>
      <c r="G337"/>
      <c r="H337"/>
      <c r="I337"/>
      <c r="J337"/>
      <c r="K337"/>
      <c r="L337"/>
      <c r="M337"/>
      <c r="N337"/>
      <c r="O337"/>
      <c r="P337" s="25"/>
    </row>
    <row r="338" spans="6:16" ht="12.75">
      <c r="F338"/>
      <c r="G338"/>
      <c r="H338"/>
      <c r="I338"/>
      <c r="J338"/>
      <c r="K338"/>
      <c r="L338"/>
      <c r="M338"/>
      <c r="N338"/>
      <c r="O338"/>
      <c r="P338" s="25"/>
    </row>
    <row r="339" spans="6:16" ht="12.75">
      <c r="F339"/>
      <c r="G339"/>
      <c r="H339"/>
      <c r="I339"/>
      <c r="J339"/>
      <c r="K339"/>
      <c r="L339"/>
      <c r="M339"/>
      <c r="N339"/>
      <c r="O339"/>
      <c r="P339" s="25"/>
    </row>
    <row r="340" spans="6:16" ht="12.75">
      <c r="F340"/>
      <c r="G340"/>
      <c r="H340"/>
      <c r="I340"/>
      <c r="J340"/>
      <c r="K340"/>
      <c r="L340"/>
      <c r="M340"/>
      <c r="N340"/>
      <c r="O340"/>
      <c r="P340" s="25"/>
    </row>
    <row r="341" spans="6:16" ht="12.75">
      <c r="F341"/>
      <c r="G341"/>
      <c r="H341"/>
      <c r="I341"/>
      <c r="J341"/>
      <c r="K341"/>
      <c r="L341"/>
      <c r="M341"/>
      <c r="N341"/>
      <c r="O341"/>
      <c r="P341" s="25"/>
    </row>
    <row r="342" spans="6:16" ht="12.75">
      <c r="F342"/>
      <c r="G342"/>
      <c r="H342"/>
      <c r="I342"/>
      <c r="J342"/>
      <c r="K342"/>
      <c r="L342"/>
      <c r="M342"/>
      <c r="N342"/>
      <c r="O342"/>
      <c r="P342" s="25"/>
    </row>
    <row r="343" spans="6:16" ht="12.75">
      <c r="F343"/>
      <c r="G343"/>
      <c r="H343"/>
      <c r="I343"/>
      <c r="J343"/>
      <c r="K343"/>
      <c r="L343"/>
      <c r="M343"/>
      <c r="N343"/>
      <c r="O343"/>
      <c r="P343" s="25"/>
    </row>
    <row r="344" spans="6:16" ht="12.75">
      <c r="F344"/>
      <c r="G344"/>
      <c r="H344"/>
      <c r="I344"/>
      <c r="J344"/>
      <c r="K344"/>
      <c r="L344"/>
      <c r="M344"/>
      <c r="N344"/>
      <c r="O344"/>
      <c r="P344" s="25"/>
    </row>
    <row r="345" spans="6:16" ht="12.75">
      <c r="F345"/>
      <c r="G345"/>
      <c r="H345"/>
      <c r="I345"/>
      <c r="J345"/>
      <c r="K345"/>
      <c r="L345"/>
      <c r="M345"/>
      <c r="N345"/>
      <c r="O345"/>
      <c r="P345" s="25"/>
    </row>
    <row r="346" spans="6:16" ht="12.75">
      <c r="F346"/>
      <c r="G346"/>
      <c r="H346"/>
      <c r="I346"/>
      <c r="J346"/>
      <c r="K346"/>
      <c r="L346"/>
      <c r="M346"/>
      <c r="N346"/>
      <c r="O346"/>
      <c r="P346" s="25"/>
    </row>
    <row r="347" spans="6:16" ht="12.75">
      <c r="F347"/>
      <c r="G347"/>
      <c r="H347"/>
      <c r="I347"/>
      <c r="J347"/>
      <c r="K347"/>
      <c r="L347"/>
      <c r="M347"/>
      <c r="N347"/>
      <c r="O347"/>
      <c r="P347" s="25"/>
    </row>
    <row r="348" spans="6:16" ht="12.75">
      <c r="F348"/>
      <c r="G348"/>
      <c r="H348"/>
      <c r="I348"/>
      <c r="J348"/>
      <c r="K348"/>
      <c r="L348"/>
      <c r="M348"/>
      <c r="N348"/>
      <c r="O348"/>
      <c r="P348" s="25"/>
    </row>
    <row r="349" spans="6:16" ht="12.75">
      <c r="F349"/>
      <c r="G349"/>
      <c r="H349"/>
      <c r="I349"/>
      <c r="J349"/>
      <c r="K349"/>
      <c r="L349"/>
      <c r="M349"/>
      <c r="N349"/>
      <c r="O349"/>
      <c r="P349" s="25"/>
    </row>
    <row r="350" spans="6:16" ht="12.75">
      <c r="F350"/>
      <c r="G350"/>
      <c r="H350"/>
      <c r="I350"/>
      <c r="J350"/>
      <c r="K350"/>
      <c r="L350"/>
      <c r="M350"/>
      <c r="N350"/>
      <c r="O350"/>
      <c r="P350" s="25"/>
    </row>
    <row r="351" spans="6:16" ht="12.75">
      <c r="F351"/>
      <c r="G351"/>
      <c r="H351"/>
      <c r="I351"/>
      <c r="J351"/>
      <c r="K351"/>
      <c r="L351"/>
      <c r="M351"/>
      <c r="N351"/>
      <c r="O351"/>
      <c r="P351" s="25"/>
    </row>
    <row r="352" spans="6:16" ht="12.75">
      <c r="F352"/>
      <c r="G352"/>
      <c r="H352"/>
      <c r="I352"/>
      <c r="J352"/>
      <c r="K352"/>
      <c r="L352"/>
      <c r="M352"/>
      <c r="N352"/>
      <c r="O352"/>
      <c r="P352" s="25"/>
    </row>
    <row r="353" spans="6:16" ht="12.75">
      <c r="F353"/>
      <c r="G353"/>
      <c r="H353"/>
      <c r="I353"/>
      <c r="J353"/>
      <c r="K353"/>
      <c r="L353"/>
      <c r="M353"/>
      <c r="N353"/>
      <c r="O353"/>
      <c r="P353" s="25"/>
    </row>
    <row r="354" spans="6:16" ht="12.75">
      <c r="F354"/>
      <c r="G354"/>
      <c r="H354"/>
      <c r="I354"/>
      <c r="J354"/>
      <c r="K354"/>
      <c r="L354"/>
      <c r="M354"/>
      <c r="N354"/>
      <c r="O354"/>
      <c r="P354" s="25"/>
    </row>
    <row r="355" spans="6:16" ht="12.75">
      <c r="F355"/>
      <c r="G355"/>
      <c r="H355"/>
      <c r="I355"/>
      <c r="J355"/>
      <c r="K355"/>
      <c r="L355"/>
      <c r="M355"/>
      <c r="N355"/>
      <c r="O355"/>
      <c r="P355" s="25"/>
    </row>
    <row r="356" spans="6:16" ht="12.75">
      <c r="F356"/>
      <c r="G356"/>
      <c r="H356"/>
      <c r="I356"/>
      <c r="J356"/>
      <c r="K356"/>
      <c r="L356"/>
      <c r="M356"/>
      <c r="N356"/>
      <c r="O356"/>
      <c r="P356" s="25"/>
    </row>
    <row r="357" spans="6:16" ht="12.75">
      <c r="F357"/>
      <c r="G357"/>
      <c r="H357"/>
      <c r="I357"/>
      <c r="J357"/>
      <c r="K357"/>
      <c r="L357"/>
      <c r="M357"/>
      <c r="N357"/>
      <c r="O357"/>
      <c r="P357" s="25"/>
    </row>
    <row r="358" spans="6:16" ht="12.75">
      <c r="F358"/>
      <c r="G358"/>
      <c r="H358"/>
      <c r="I358"/>
      <c r="J358"/>
      <c r="K358"/>
      <c r="L358"/>
      <c r="M358"/>
      <c r="N358"/>
      <c r="O358"/>
      <c r="P358" s="25"/>
    </row>
    <row r="359" spans="6:16" ht="12.75">
      <c r="F359"/>
      <c r="G359"/>
      <c r="H359"/>
      <c r="I359"/>
      <c r="J359"/>
      <c r="K359"/>
      <c r="L359"/>
      <c r="M359"/>
      <c r="N359"/>
      <c r="O359"/>
      <c r="P359" s="25"/>
    </row>
    <row r="394" spans="6:16" ht="12.75">
      <c r="F394" s="1">
        <v>0</v>
      </c>
      <c r="G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26">
        <v>0</v>
      </c>
    </row>
  </sheetData>
  <sheetProtection/>
  <mergeCells count="2">
    <mergeCell ref="C3:H7"/>
    <mergeCell ref="K3:P7"/>
  </mergeCells>
  <conditionalFormatting sqref="F36:M39 O17:O20 AM62:AW62 O48:O50 F24:M24 O30:O33 O36:O39 O42:O45 F30:M33 B51:Q75 AI60:AI63 AI11:AI14 AI17:AI20 AI24:AI27 AI30:AI33 AI36:AI39 AI42:AI45 AI48:AI51 AI54:AI57 O11:O14 AM13:AW13 AM19:AW19 AM26:AW26 AM32:AW32 AM38:AW38 AM44:AW44 AM50:AW50 AM56:AW56 B18:D19 F17:M20 F48:M50 F11:I11 F42:M45 O24 K11:M11">
    <cfRule type="cellIs" priority="4" dxfId="14" operator="between" stopIfTrue="1">
      <formula>-0.000001</formula>
      <formula>0.0000001</formula>
    </cfRule>
  </conditionalFormatting>
  <conditionalFormatting sqref="C3:H7 K3:P7">
    <cfRule type="cellIs" priority="5" dxfId="15" operator="equal" stopIfTrue="1">
      <formula>0</formula>
    </cfRule>
  </conditionalFormatting>
  <conditionalFormatting sqref="J11">
    <cfRule type="cellIs" priority="2" dxfId="14" operator="between" stopIfTrue="1">
      <formula>-0.000001</formula>
      <formula>0.0000001</formula>
    </cfRule>
  </conditionalFormatting>
  <conditionalFormatting sqref="N17:N20">
    <cfRule type="cellIs" priority="1" dxfId="14" operator="between" stopIfTrue="1">
      <formula>-0.000001</formula>
      <formula>0.0000001</formula>
    </cfRule>
  </conditionalFormatting>
  <printOptions/>
  <pageMargins left="0.75" right="0.75" top="1" bottom="1" header="0.5" footer="0.5"/>
  <pageSetup orientation="portrait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I393"/>
  <sheetViews>
    <sheetView zoomScale="130" zoomScaleNormal="130" workbookViewId="0" topLeftCell="A1">
      <selection activeCell="P27" sqref="P27"/>
    </sheetView>
  </sheetViews>
  <sheetFormatPr defaultColWidth="11.00390625" defaultRowHeight="12.75"/>
  <cols>
    <col min="1" max="1" width="13.00390625" style="0" customWidth="1"/>
    <col min="2" max="2" width="4.375" style="1" customWidth="1"/>
    <col min="3" max="3" width="2.625" style="1" customWidth="1"/>
    <col min="4" max="4" width="4.625" style="1" customWidth="1"/>
    <col min="5" max="5" width="1.75390625" style="1" customWidth="1"/>
    <col min="6" max="6" width="6.375" style="1" customWidth="1"/>
    <col min="7" max="7" width="6.875" style="1" customWidth="1"/>
    <col min="8" max="8" width="6.125" style="1" customWidth="1"/>
    <col min="9" max="9" width="7.25390625" style="1" customWidth="1"/>
    <col min="10" max="10" width="8.875" style="1" customWidth="1"/>
    <col min="11" max="12" width="9.00390625" style="1" customWidth="1"/>
    <col min="13" max="13" width="5.25390625" style="1" customWidth="1"/>
    <col min="14" max="14" width="2.75390625" style="1" customWidth="1"/>
    <col min="15" max="15" width="2.00390625" style="1" customWidth="1"/>
    <col min="16" max="16" width="5.25390625" style="26" customWidth="1"/>
    <col min="17" max="17" width="5.875" style="0" customWidth="1"/>
    <col min="18" max="18" width="8.00390625" style="0" customWidth="1"/>
    <col min="19" max="19" width="6.75390625" style="0" customWidth="1"/>
    <col min="20" max="20" width="17.125" style="0" customWidth="1"/>
    <col min="21" max="21" width="3.875" style="0" customWidth="1"/>
    <col min="22" max="22" width="26.25390625" style="0" customWidth="1"/>
    <col min="23" max="23" width="3.25390625" style="0" customWidth="1"/>
    <col min="24" max="24" width="29.375" style="0" customWidth="1"/>
    <col min="25" max="26" width="11.00390625" style="0" customWidth="1"/>
    <col min="27" max="27" width="4.25390625" style="1" customWidth="1"/>
    <col min="28" max="28" width="3.75390625" style="1" customWidth="1"/>
    <col min="29" max="29" width="4.75390625" style="0" customWidth="1"/>
    <col min="30" max="30" width="4.625" style="0" customWidth="1"/>
    <col min="31" max="31" width="3.75390625" style="0" customWidth="1"/>
    <col min="32" max="33" width="4.625" style="1" customWidth="1"/>
    <col min="34" max="34" width="4.625" style="0" customWidth="1"/>
    <col min="35" max="35" width="6.875" style="0" customWidth="1"/>
    <col min="36" max="36" width="5.875" style="1" customWidth="1"/>
    <col min="37" max="37" width="6.00390625" style="1" customWidth="1"/>
    <col min="38" max="38" width="4.625" style="0" customWidth="1"/>
    <col min="39" max="39" width="4.375" style="0" customWidth="1"/>
    <col min="40" max="40" width="4.75390625" style="0" customWidth="1"/>
    <col min="41" max="64" width="4.625" style="0" customWidth="1"/>
  </cols>
  <sheetData>
    <row r="2" spans="3:16" ht="12.75">
      <c r="C2"/>
      <c r="D2"/>
      <c r="E2"/>
      <c r="F2"/>
      <c r="G2"/>
      <c r="H2"/>
      <c r="I2"/>
      <c r="J2"/>
      <c r="K2"/>
      <c r="L2"/>
      <c r="M2"/>
      <c r="N2"/>
      <c r="O2"/>
      <c r="P2"/>
    </row>
    <row r="3" spans="1:16" ht="12.75" customHeight="1">
      <c r="A3" t="s">
        <v>30</v>
      </c>
      <c r="B3"/>
      <c r="C3" s="88" t="str">
        <f>VLOOKUP(A5,instructions10,2)</f>
        <v>Answer the questions from the problem statement on the answer sheet.</v>
      </c>
      <c r="D3" s="89"/>
      <c r="E3" s="89"/>
      <c r="F3" s="89"/>
      <c r="G3" s="89"/>
      <c r="H3" s="89"/>
      <c r="I3" s="2"/>
      <c r="J3" s="2"/>
      <c r="K3" s="88" t="str">
        <f>VLOOKUP(A5,instructions10,4)</f>
        <v>Professor Orlin really likes this type of problem.  He almost always puts a problem like this on quizzes.</v>
      </c>
      <c r="L3" s="89"/>
      <c r="M3" s="89"/>
      <c r="N3" s="89"/>
      <c r="O3" s="89"/>
      <c r="P3" s="89"/>
    </row>
    <row r="4" spans="1:18" ht="18">
      <c r="A4" s="3"/>
      <c r="C4" s="89"/>
      <c r="D4" s="89"/>
      <c r="E4" s="89"/>
      <c r="F4" s="89"/>
      <c r="G4" s="89"/>
      <c r="H4" s="89"/>
      <c r="I4" s="2"/>
      <c r="J4" s="2"/>
      <c r="K4" s="89"/>
      <c r="L4" s="89"/>
      <c r="M4" s="89"/>
      <c r="N4" s="89"/>
      <c r="O4" s="89"/>
      <c r="P4" s="89"/>
      <c r="R4" s="27"/>
    </row>
    <row r="5" spans="1:27" ht="18.75" thickBot="1">
      <c r="A5" s="3">
        <v>1</v>
      </c>
      <c r="B5"/>
      <c r="C5" s="89"/>
      <c r="D5" s="89"/>
      <c r="E5" s="89"/>
      <c r="F5" s="89"/>
      <c r="G5" s="89"/>
      <c r="H5" s="89"/>
      <c r="I5" s="2"/>
      <c r="J5" s="2"/>
      <c r="K5" s="89"/>
      <c r="L5" s="89"/>
      <c r="M5" s="89"/>
      <c r="N5" s="89"/>
      <c r="O5" s="89"/>
      <c r="P5" s="89"/>
      <c r="AA5" s="1" t="s">
        <v>27</v>
      </c>
    </row>
    <row r="6" spans="2:28" ht="13.5" thickTop="1">
      <c r="B6"/>
      <c r="C6" s="89"/>
      <c r="D6" s="89"/>
      <c r="E6" s="89"/>
      <c r="F6" s="89"/>
      <c r="G6" s="89"/>
      <c r="H6" s="89"/>
      <c r="I6" s="2"/>
      <c r="J6" s="2"/>
      <c r="K6" s="89"/>
      <c r="L6" s="89"/>
      <c r="M6" s="89"/>
      <c r="N6" s="89"/>
      <c r="O6" s="89"/>
      <c r="P6" s="89"/>
      <c r="AA6" s="4" t="s">
        <v>32</v>
      </c>
      <c r="AB6" s="5">
        <v>2</v>
      </c>
    </row>
    <row r="7" spans="2:28" ht="12.75">
      <c r="B7"/>
      <c r="C7" s="89"/>
      <c r="D7" s="89"/>
      <c r="E7" s="89"/>
      <c r="F7" s="89"/>
      <c r="G7" s="89"/>
      <c r="H7" s="89"/>
      <c r="I7" s="2"/>
      <c r="J7" s="2"/>
      <c r="K7" s="89"/>
      <c r="L7" s="89"/>
      <c r="M7" s="89"/>
      <c r="N7" s="89"/>
      <c r="O7" s="89"/>
      <c r="P7" s="89"/>
      <c r="AA7" s="6" t="s">
        <v>33</v>
      </c>
      <c r="AB7" s="7">
        <v>3</v>
      </c>
    </row>
    <row r="8" spans="2:28" ht="12.75">
      <c r="B8"/>
      <c r="C8"/>
      <c r="D8"/>
      <c r="E8"/>
      <c r="F8" s="29"/>
      <c r="G8" s="29"/>
      <c r="H8" s="29"/>
      <c r="I8" s="29"/>
      <c r="J8" s="29"/>
      <c r="K8"/>
      <c r="L8"/>
      <c r="M8"/>
      <c r="N8"/>
      <c r="O8"/>
      <c r="P8"/>
      <c r="AA8" s="6" t="s">
        <v>34</v>
      </c>
      <c r="AB8" s="7">
        <v>4</v>
      </c>
    </row>
    <row r="9" spans="2:28" ht="12.75">
      <c r="B9"/>
      <c r="C9"/>
      <c r="D9"/>
      <c r="E9"/>
      <c r="F9" s="29"/>
      <c r="G9" s="29"/>
      <c r="H9" s="29"/>
      <c r="I9" s="29"/>
      <c r="J9" s="29"/>
      <c r="N9" s="8"/>
      <c r="P9" s="33">
        <v>0</v>
      </c>
      <c r="Q9" s="1"/>
      <c r="AA9" s="6" t="s">
        <v>35</v>
      </c>
      <c r="AB9" s="7">
        <v>5</v>
      </c>
    </row>
    <row r="10" spans="2:28" ht="14.25">
      <c r="B10"/>
      <c r="C10"/>
      <c r="D10" s="9" t="s">
        <v>36</v>
      </c>
      <c r="E10"/>
      <c r="F10" s="10" t="s">
        <v>37</v>
      </c>
      <c r="G10" s="1" t="s">
        <v>49</v>
      </c>
      <c r="H10" s="1" t="s">
        <v>50</v>
      </c>
      <c r="I10" s="1" t="s">
        <v>51</v>
      </c>
      <c r="J10" s="1" t="s">
        <v>52</v>
      </c>
      <c r="K10" s="43" t="s">
        <v>114</v>
      </c>
      <c r="L10" s="43" t="s">
        <v>115</v>
      </c>
      <c r="M10" s="43" t="s">
        <v>116</v>
      </c>
      <c r="N10" s="8" t="s">
        <v>56</v>
      </c>
      <c r="P10" s="1" t="s">
        <v>57</v>
      </c>
      <c r="Q10" s="1"/>
      <c r="AA10" s="6" t="s">
        <v>43</v>
      </c>
      <c r="AB10" s="7">
        <v>6</v>
      </c>
    </row>
    <row r="11" spans="2:61" ht="15">
      <c r="B11" t="s">
        <v>59</v>
      </c>
      <c r="C11"/>
      <c r="D11" t="s">
        <v>59</v>
      </c>
      <c r="E11"/>
      <c r="F11" s="11">
        <v>1</v>
      </c>
      <c r="G11" s="46">
        <v>0</v>
      </c>
      <c r="H11" s="46">
        <v>-2</v>
      </c>
      <c r="I11" s="61" t="s">
        <v>111</v>
      </c>
      <c r="J11" s="46" t="s">
        <v>109</v>
      </c>
      <c r="K11" s="28">
        <v>0</v>
      </c>
      <c r="L11" s="47" t="s">
        <v>110</v>
      </c>
      <c r="M11" s="47">
        <v>0</v>
      </c>
      <c r="N11" s="13"/>
      <c r="O11" s="14"/>
      <c r="P11" s="11">
        <v>-8</v>
      </c>
      <c r="Q11" s="1"/>
      <c r="AA11" s="6" t="s">
        <v>60</v>
      </c>
      <c r="AB11" s="7">
        <v>7</v>
      </c>
      <c r="AF11" s="15" t="e">
        <f>MOD(AF13,6)</f>
        <v>#VALUE!</v>
      </c>
      <c r="AG11" s="1">
        <f aca="true" t="shared" si="0" ref="AG11:AG63">ROW(AE11)-10</f>
        <v>1</v>
      </c>
      <c r="AI11" s="11" t="e">
        <f>INDEX(matrix5,AG11,AD13)</f>
        <v>#VALUE!</v>
      </c>
      <c r="AJ11" s="1">
        <f>IF(AG11=AF13,1,0)</f>
        <v>0</v>
      </c>
      <c r="AK11" s="1">
        <f>IF(AJ11=1,1/AI11,0)</f>
        <v>0</v>
      </c>
      <c r="AY11" t="e">
        <f aca="true" t="shared" si="1" ref="AY11:BI11">IF($AJ11=1,AM13,F11-$AI11*AM13)</f>
        <v>#VALUE!</v>
      </c>
      <c r="AZ11" t="e">
        <f t="shared" si="1"/>
        <v>#VALUE!</v>
      </c>
      <c r="BA11" t="e">
        <f t="shared" si="1"/>
        <v>#VALUE!</v>
      </c>
      <c r="BB11" t="e">
        <f t="shared" si="1"/>
        <v>#VALUE!</v>
      </c>
      <c r="BC11" t="e">
        <f t="shared" si="1"/>
        <v>#VALUE!</v>
      </c>
      <c r="BD11" t="e">
        <f t="shared" si="1"/>
        <v>#VALUE!</v>
      </c>
      <c r="BE11" t="e">
        <f t="shared" si="1"/>
        <v>#VALUE!</v>
      </c>
      <c r="BF11" t="e">
        <f t="shared" si="1"/>
        <v>#VALUE!</v>
      </c>
      <c r="BG11" t="e">
        <f t="shared" si="1"/>
        <v>#VALUE!</v>
      </c>
      <c r="BH11" t="e">
        <f t="shared" si="1"/>
        <v>#VALUE!</v>
      </c>
      <c r="BI11" t="e">
        <f t="shared" si="1"/>
        <v>#VALUE!</v>
      </c>
    </row>
    <row r="12" spans="2:61" ht="13.5" thickBot="1">
      <c r="B12" t="s">
        <v>10</v>
      </c>
      <c r="C12"/>
      <c r="D12" t="s">
        <v>11</v>
      </c>
      <c r="E12"/>
      <c r="F12" s="16">
        <v>0</v>
      </c>
      <c r="G12" s="48">
        <v>1</v>
      </c>
      <c r="H12" s="16">
        <v>-2</v>
      </c>
      <c r="I12" s="16">
        <v>-1</v>
      </c>
      <c r="J12" s="16">
        <v>4</v>
      </c>
      <c r="K12" s="16">
        <v>0</v>
      </c>
      <c r="L12" s="16">
        <v>1</v>
      </c>
      <c r="M12" s="16">
        <v>0</v>
      </c>
      <c r="N12" s="13"/>
      <c r="O12" s="14"/>
      <c r="P12" s="48">
        <v>4</v>
      </c>
      <c r="Q12" s="1"/>
      <c r="AA12" s="6" t="s">
        <v>28</v>
      </c>
      <c r="AB12" s="7">
        <v>8</v>
      </c>
      <c r="AG12" s="1">
        <f t="shared" si="0"/>
        <v>2</v>
      </c>
      <c r="AI12" s="16" t="e">
        <f>INDEX(matrix5,AG12,AD13)</f>
        <v>#VALUE!</v>
      </c>
      <c r="AJ12" s="1">
        <f>IF(AG12=AF13,1,0)</f>
        <v>0</v>
      </c>
      <c r="AK12" s="1">
        <f>IF(AJ12=1,1/AI12,0)</f>
        <v>0</v>
      </c>
      <c r="AY12" t="e">
        <f aca="true" t="shared" si="2" ref="AY12:BI12">IF($AJ12=1,AM13,F12-$AI12*AM13)</f>
        <v>#VALUE!</v>
      </c>
      <c r="AZ12" t="e">
        <f t="shared" si="2"/>
        <v>#VALUE!</v>
      </c>
      <c r="BA12" t="e">
        <f t="shared" si="2"/>
        <v>#VALUE!</v>
      </c>
      <c r="BB12" t="e">
        <f t="shared" si="2"/>
        <v>#VALUE!</v>
      </c>
      <c r="BC12" t="e">
        <f t="shared" si="2"/>
        <v>#VALUE!</v>
      </c>
      <c r="BD12" t="e">
        <f t="shared" si="2"/>
        <v>#VALUE!</v>
      </c>
      <c r="BE12" t="e">
        <f t="shared" si="2"/>
        <v>#VALUE!</v>
      </c>
      <c r="BF12" t="e">
        <f t="shared" si="2"/>
        <v>#VALUE!</v>
      </c>
      <c r="BG12" t="e">
        <f t="shared" si="2"/>
        <v>#VALUE!</v>
      </c>
      <c r="BH12" t="e">
        <f t="shared" si="2"/>
        <v>#VALUE!</v>
      </c>
      <c r="BI12" t="e">
        <f t="shared" si="2"/>
        <v>#VALUE!</v>
      </c>
    </row>
    <row r="13" spans="2:61" ht="13.5" thickBot="1">
      <c r="B13" s="59"/>
      <c r="D13" s="17"/>
      <c r="E13"/>
      <c r="F13" s="16">
        <v>0</v>
      </c>
      <c r="G13" s="16">
        <v>0</v>
      </c>
      <c r="H13" s="16">
        <v>0</v>
      </c>
      <c r="I13" s="16" t="s">
        <v>108</v>
      </c>
      <c r="J13" s="16">
        <v>0</v>
      </c>
      <c r="K13" s="16">
        <v>0</v>
      </c>
      <c r="L13" s="62" t="s">
        <v>107</v>
      </c>
      <c r="M13" s="48">
        <v>1</v>
      </c>
      <c r="N13" s="13"/>
      <c r="O13" s="14"/>
      <c r="P13" s="16">
        <v>2</v>
      </c>
      <c r="Q13" s="1"/>
      <c r="AA13" s="6" t="s">
        <v>12</v>
      </c>
      <c r="AB13" s="7">
        <v>9</v>
      </c>
      <c r="AD13" s="17">
        <f>VLOOKUP(B13,alpha,2)</f>
        <v>0</v>
      </c>
      <c r="AE13" s="1"/>
      <c r="AF13" s="17" t="str">
        <f>IF(D13&gt;0,D13-10," ")</f>
        <v> </v>
      </c>
      <c r="AG13" s="1">
        <f t="shared" si="0"/>
        <v>3</v>
      </c>
      <c r="AI13" s="16" t="e">
        <f>INDEX(matrix5,AG13,AD13)</f>
        <v>#VALUE!</v>
      </c>
      <c r="AJ13" s="1">
        <f>IF(AG13=AF13,1,0)</f>
        <v>0</v>
      </c>
      <c r="AK13" s="1">
        <f>IF(AJ13=1,1/AI13,0)</f>
        <v>0</v>
      </c>
      <c r="AM13" s="16">
        <f aca="true" t="shared" si="3" ref="AM13:AW13">SUMPRODUCT($AK11:$AK14,F11:F14)</f>
        <v>0</v>
      </c>
      <c r="AN13" s="16">
        <f t="shared" si="3"/>
        <v>0</v>
      </c>
      <c r="AO13" s="16">
        <f t="shared" si="3"/>
        <v>0</v>
      </c>
      <c r="AP13" s="16">
        <f t="shared" si="3"/>
        <v>0</v>
      </c>
      <c r="AQ13" s="16">
        <f t="shared" si="3"/>
        <v>0</v>
      </c>
      <c r="AR13" s="16">
        <f t="shared" si="3"/>
        <v>0</v>
      </c>
      <c r="AS13" s="16">
        <f t="shared" si="3"/>
        <v>0</v>
      </c>
      <c r="AT13" s="16">
        <f t="shared" si="3"/>
        <v>0</v>
      </c>
      <c r="AU13" s="16">
        <f t="shared" si="3"/>
        <v>0</v>
      </c>
      <c r="AV13" s="16">
        <f t="shared" si="3"/>
        <v>0</v>
      </c>
      <c r="AW13" s="16">
        <f t="shared" si="3"/>
        <v>0</v>
      </c>
      <c r="AY13" t="e">
        <f aca="true" t="shared" si="4" ref="AY13:BI13">IF($AJ13=1,AM13,F13-$AI13*AM13)</f>
        <v>#VALUE!</v>
      </c>
      <c r="AZ13" t="e">
        <f t="shared" si="4"/>
        <v>#VALUE!</v>
      </c>
      <c r="BA13" t="e">
        <f t="shared" si="4"/>
        <v>#VALUE!</v>
      </c>
      <c r="BB13" t="e">
        <f t="shared" si="4"/>
        <v>#VALUE!</v>
      </c>
      <c r="BC13" t="e">
        <f t="shared" si="4"/>
        <v>#VALUE!</v>
      </c>
      <c r="BD13" t="e">
        <f t="shared" si="4"/>
        <v>#VALUE!</v>
      </c>
      <c r="BE13" t="e">
        <f t="shared" si="4"/>
        <v>#VALUE!</v>
      </c>
      <c r="BF13" t="e">
        <f t="shared" si="4"/>
        <v>#VALUE!</v>
      </c>
      <c r="BG13" t="e">
        <f t="shared" si="4"/>
        <v>#VALUE!</v>
      </c>
      <c r="BH13" t="e">
        <f t="shared" si="4"/>
        <v>#VALUE!</v>
      </c>
      <c r="BI13" t="e">
        <f t="shared" si="4"/>
        <v>#VALUE!</v>
      </c>
    </row>
    <row r="14" spans="2:61" ht="12.75">
      <c r="B14"/>
      <c r="C14"/>
      <c r="D14"/>
      <c r="E14"/>
      <c r="F14" s="16">
        <v>0</v>
      </c>
      <c r="G14" s="48">
        <v>0</v>
      </c>
      <c r="H14" s="62">
        <v>1</v>
      </c>
      <c r="I14" s="16">
        <v>-3</v>
      </c>
      <c r="J14" s="16">
        <v>5</v>
      </c>
      <c r="K14" s="16">
        <v>1</v>
      </c>
      <c r="L14" s="16">
        <v>0</v>
      </c>
      <c r="M14" s="16">
        <v>0</v>
      </c>
      <c r="N14" s="13"/>
      <c r="O14" s="14"/>
      <c r="P14" s="62" t="s">
        <v>106</v>
      </c>
      <c r="Q14" s="1"/>
      <c r="AA14" s="6">
        <v>0</v>
      </c>
      <c r="AB14" s="7">
        <v>0</v>
      </c>
      <c r="AG14" s="1">
        <f t="shared" si="0"/>
        <v>4</v>
      </c>
      <c r="AI14" s="16" t="e">
        <f>INDEX(matrix5,AG14,AD13)</f>
        <v>#VALUE!</v>
      </c>
      <c r="AJ14" s="1">
        <f>IF(AG14=AF13,1,0)</f>
        <v>0</v>
      </c>
      <c r="AK14" s="1">
        <f>IF(AJ14=1,1/AI14,0)</f>
        <v>0</v>
      </c>
      <c r="AY14" t="e">
        <f aca="true" t="shared" si="5" ref="AY14:BI14">IF($AJ14=1,AM13,F14-$AI14*AM13)</f>
        <v>#VALUE!</v>
      </c>
      <c r="AZ14" t="e">
        <f t="shared" si="5"/>
        <v>#VALUE!</v>
      </c>
      <c r="BA14" t="e">
        <f t="shared" si="5"/>
        <v>#VALUE!</v>
      </c>
      <c r="BB14" t="e">
        <f t="shared" si="5"/>
        <v>#VALUE!</v>
      </c>
      <c r="BC14" t="e">
        <f t="shared" si="5"/>
        <v>#VALUE!</v>
      </c>
      <c r="BD14" t="e">
        <f t="shared" si="5"/>
        <v>#VALUE!</v>
      </c>
      <c r="BE14" t="e">
        <f t="shared" si="5"/>
        <v>#VALUE!</v>
      </c>
      <c r="BF14" t="e">
        <f t="shared" si="5"/>
        <v>#VALUE!</v>
      </c>
      <c r="BG14" t="e">
        <f t="shared" si="5"/>
        <v>#VALUE!</v>
      </c>
      <c r="BH14" t="e">
        <f t="shared" si="5"/>
        <v>#VALUE!</v>
      </c>
      <c r="BI14" t="e">
        <f t="shared" si="5"/>
        <v>#VALUE!</v>
      </c>
    </row>
    <row r="15" spans="2:33" ht="13.5" thickBot="1">
      <c r="B15"/>
      <c r="C15"/>
      <c r="D15"/>
      <c r="E15"/>
      <c r="G15" s="43"/>
      <c r="N15" s="8"/>
      <c r="P15" s="43"/>
      <c r="Q15" s="1"/>
      <c r="AA15" s="18" t="s">
        <v>13</v>
      </c>
      <c r="AB15" s="19">
        <v>11</v>
      </c>
      <c r="AG15" s="1">
        <f t="shared" si="0"/>
        <v>5</v>
      </c>
    </row>
    <row r="16" spans="2:33" ht="13.5" thickTop="1">
      <c r="B16"/>
      <c r="C16"/>
      <c r="D16"/>
      <c r="E16"/>
      <c r="N16" s="8"/>
      <c r="P16" s="1"/>
      <c r="Q16" s="1"/>
      <c r="AG16" s="1">
        <f t="shared" si="0"/>
        <v>6</v>
      </c>
    </row>
    <row r="17" spans="2:61" ht="15.75">
      <c r="B17"/>
      <c r="C17"/>
      <c r="D17"/>
      <c r="E17"/>
      <c r="F17" s="11" t="str">
        <f aca="true" t="shared" si="6" ref="F17:M17">IF($D13&gt;0,AY11," ")</f>
        <v> </v>
      </c>
      <c r="G17" s="11" t="str">
        <f t="shared" si="6"/>
        <v> </v>
      </c>
      <c r="H17" s="11" t="str">
        <f t="shared" si="6"/>
        <v> </v>
      </c>
      <c r="I17" s="11" t="str">
        <f t="shared" si="6"/>
        <v> </v>
      </c>
      <c r="J17" s="11" t="str">
        <f t="shared" si="6"/>
        <v> </v>
      </c>
      <c r="K17" s="11" t="str">
        <f t="shared" si="6"/>
        <v> </v>
      </c>
      <c r="L17" s="11" t="str">
        <f t="shared" si="6"/>
        <v> </v>
      </c>
      <c r="M17" s="12" t="str">
        <f t="shared" si="6"/>
        <v> </v>
      </c>
      <c r="N17" s="13"/>
      <c r="O17" s="14"/>
      <c r="P17" s="11" t="str">
        <f>IF($D13&gt;0,BI11," ")</f>
        <v> </v>
      </c>
      <c r="Q17" s="1"/>
      <c r="AF17" s="15" t="e">
        <f>MOD(AF19,6)</f>
        <v>#VALUE!</v>
      </c>
      <c r="AG17" s="1">
        <f t="shared" si="0"/>
        <v>7</v>
      </c>
      <c r="AI17" s="11" t="e">
        <f>INDEX(matrix5,AG17,AD19)</f>
        <v>#VALUE!</v>
      </c>
      <c r="AJ17" s="1">
        <f>IF(AG17=AF19,1,0)</f>
        <v>0</v>
      </c>
      <c r="AK17" s="1">
        <f>IF(AJ17=1,1/AI17,0)</f>
        <v>0</v>
      </c>
      <c r="AY17" t="e">
        <f aca="true" t="shared" si="7" ref="AY17:BI17">IF($AJ17=1,AM19,F17-$AI17*AM19)</f>
        <v>#VALUE!</v>
      </c>
      <c r="AZ17" t="e">
        <f t="shared" si="7"/>
        <v>#VALUE!</v>
      </c>
      <c r="BA17" t="e">
        <f t="shared" si="7"/>
        <v>#VALUE!</v>
      </c>
      <c r="BB17" t="e">
        <f t="shared" si="7"/>
        <v>#VALUE!</v>
      </c>
      <c r="BC17" t="e">
        <f t="shared" si="7"/>
        <v>#VALUE!</v>
      </c>
      <c r="BD17" t="e">
        <f t="shared" si="7"/>
        <v>#VALUE!</v>
      </c>
      <c r="BE17" t="e">
        <f t="shared" si="7"/>
        <v>#VALUE!</v>
      </c>
      <c r="BF17" t="e">
        <f t="shared" si="7"/>
        <v>#VALUE!</v>
      </c>
      <c r="BG17" t="e">
        <f t="shared" si="7"/>
        <v>#VALUE!</v>
      </c>
      <c r="BH17" t="e">
        <f t="shared" si="7"/>
        <v>#VALUE!</v>
      </c>
      <c r="BI17" t="e">
        <f t="shared" si="7"/>
        <v>#VALUE!</v>
      </c>
    </row>
    <row r="18" spans="2:61" ht="13.5" thickBot="1">
      <c r="B18"/>
      <c r="C18"/>
      <c r="D18"/>
      <c r="E18"/>
      <c r="F18" s="16" t="str">
        <f aca="true" t="shared" si="8" ref="F18:M18">IF($D13&gt;0,AY12," ")</f>
        <v> </v>
      </c>
      <c r="G18" s="16" t="str">
        <f t="shared" si="8"/>
        <v> </v>
      </c>
      <c r="H18" s="16" t="str">
        <f t="shared" si="8"/>
        <v> </v>
      </c>
      <c r="I18" s="16" t="str">
        <f t="shared" si="8"/>
        <v> </v>
      </c>
      <c r="J18" s="16" t="str">
        <f t="shared" si="8"/>
        <v> </v>
      </c>
      <c r="K18" s="16" t="str">
        <f t="shared" si="8"/>
        <v> </v>
      </c>
      <c r="L18" s="16" t="str">
        <f t="shared" si="8"/>
        <v> </v>
      </c>
      <c r="M18" s="20" t="str">
        <f t="shared" si="8"/>
        <v> </v>
      </c>
      <c r="N18" s="13"/>
      <c r="O18" s="14"/>
      <c r="P18" s="16" t="str">
        <f>IF($D13&gt;0,BI12," ")</f>
        <v> </v>
      </c>
      <c r="Q18" s="1"/>
      <c r="AG18" s="1">
        <f t="shared" si="0"/>
        <v>8</v>
      </c>
      <c r="AI18" s="16" t="e">
        <f>INDEX(matrix5,AG18,AD19)</f>
        <v>#VALUE!</v>
      </c>
      <c r="AJ18" s="1">
        <f>IF(AG18=AF19,1,0)</f>
        <v>0</v>
      </c>
      <c r="AK18" s="1">
        <f>IF(AJ18=1,1/AI18,0)</f>
        <v>0</v>
      </c>
      <c r="AY18" t="e">
        <f aca="true" t="shared" si="9" ref="AY18:BI18">IF($AJ18=1,AM19,F18-$AI18*AM19)</f>
        <v>#VALUE!</v>
      </c>
      <c r="AZ18" t="e">
        <f t="shared" si="9"/>
        <v>#VALUE!</v>
      </c>
      <c r="BA18" t="e">
        <f t="shared" si="9"/>
        <v>#VALUE!</v>
      </c>
      <c r="BB18" t="e">
        <f t="shared" si="9"/>
        <v>#VALUE!</v>
      </c>
      <c r="BC18" t="e">
        <f t="shared" si="9"/>
        <v>#VALUE!</v>
      </c>
      <c r="BD18" t="e">
        <f t="shared" si="9"/>
        <v>#VALUE!</v>
      </c>
      <c r="BE18" t="e">
        <f t="shared" si="9"/>
        <v>#VALUE!</v>
      </c>
      <c r="BF18" t="e">
        <f t="shared" si="9"/>
        <v>#VALUE!</v>
      </c>
      <c r="BG18" t="e">
        <f t="shared" si="9"/>
        <v>#VALUE!</v>
      </c>
      <c r="BH18" t="e">
        <f t="shared" si="9"/>
        <v>#VALUE!</v>
      </c>
      <c r="BI18" t="e">
        <f t="shared" si="9"/>
        <v>#VALUE!</v>
      </c>
    </row>
    <row r="19" spans="2:61" ht="13.5" thickBot="1">
      <c r="B19" s="38"/>
      <c r="D19" s="17"/>
      <c r="E19"/>
      <c r="F19" s="16" t="str">
        <f aca="true" t="shared" si="10" ref="F19:M19">IF($D13&gt;0,AY13," ")</f>
        <v> </v>
      </c>
      <c r="G19" s="16" t="str">
        <f t="shared" si="10"/>
        <v> </v>
      </c>
      <c r="H19" s="16" t="str">
        <f t="shared" si="10"/>
        <v> </v>
      </c>
      <c r="I19" s="16" t="str">
        <f t="shared" si="10"/>
        <v> </v>
      </c>
      <c r="J19" s="16" t="str">
        <f t="shared" si="10"/>
        <v> </v>
      </c>
      <c r="K19" s="16" t="str">
        <f t="shared" si="10"/>
        <v> </v>
      </c>
      <c r="L19" s="16" t="str">
        <f t="shared" si="10"/>
        <v> </v>
      </c>
      <c r="M19" s="20" t="str">
        <f t="shared" si="10"/>
        <v> </v>
      </c>
      <c r="N19" s="13"/>
      <c r="O19" s="14"/>
      <c r="P19" s="16" t="str">
        <f>IF($D13&gt;0,BI13," ")</f>
        <v> </v>
      </c>
      <c r="Q19" s="1"/>
      <c r="AD19" s="17">
        <f>VLOOKUP(B19,alpha,2)</f>
        <v>0</v>
      </c>
      <c r="AE19" s="1"/>
      <c r="AF19" s="17" t="str">
        <f>IF(D19&gt;0,D19-10," ")</f>
        <v> </v>
      </c>
      <c r="AG19" s="1">
        <f t="shared" si="0"/>
        <v>9</v>
      </c>
      <c r="AI19" s="16" t="e">
        <f>INDEX(matrix5,AG19,AD19)</f>
        <v>#VALUE!</v>
      </c>
      <c r="AJ19" s="1">
        <f>IF(AG19=AF19,1,0)</f>
        <v>0</v>
      </c>
      <c r="AK19" s="1">
        <f>IF(AJ19=1,1/AI19,0)</f>
        <v>0</v>
      </c>
      <c r="AM19" s="16">
        <f aca="true" t="shared" si="11" ref="AM19:AW19">SUMPRODUCT($AK17:$AK20,F17:F20)</f>
        <v>0</v>
      </c>
      <c r="AN19" s="16">
        <f t="shared" si="11"/>
        <v>0</v>
      </c>
      <c r="AO19" s="16">
        <f t="shared" si="11"/>
        <v>0</v>
      </c>
      <c r="AP19" s="16">
        <f t="shared" si="11"/>
        <v>0</v>
      </c>
      <c r="AQ19" s="16">
        <f t="shared" si="11"/>
        <v>0</v>
      </c>
      <c r="AR19" s="16">
        <f t="shared" si="11"/>
        <v>0</v>
      </c>
      <c r="AS19" s="16">
        <f t="shared" si="11"/>
        <v>0</v>
      </c>
      <c r="AT19" s="16">
        <f t="shared" si="11"/>
        <v>0</v>
      </c>
      <c r="AU19" s="16">
        <f t="shared" si="11"/>
        <v>0</v>
      </c>
      <c r="AV19" s="16">
        <f t="shared" si="11"/>
        <v>0</v>
      </c>
      <c r="AW19" s="16">
        <f t="shared" si="11"/>
        <v>0</v>
      </c>
      <c r="AY19" t="e">
        <f aca="true" t="shared" si="12" ref="AY19:BI19">IF($AJ19=1,AM19,F19-$AI19*AM19)</f>
        <v>#VALUE!</v>
      </c>
      <c r="AZ19" t="e">
        <f t="shared" si="12"/>
        <v>#VALUE!</v>
      </c>
      <c r="BA19" t="e">
        <f t="shared" si="12"/>
        <v>#VALUE!</v>
      </c>
      <c r="BB19" t="e">
        <f t="shared" si="12"/>
        <v>#VALUE!</v>
      </c>
      <c r="BC19" t="e">
        <f t="shared" si="12"/>
        <v>#VALUE!</v>
      </c>
      <c r="BD19" t="e">
        <f t="shared" si="12"/>
        <v>#VALUE!</v>
      </c>
      <c r="BE19" t="e">
        <f t="shared" si="12"/>
        <v>#VALUE!</v>
      </c>
      <c r="BF19" t="e">
        <f t="shared" si="12"/>
        <v>#VALUE!</v>
      </c>
      <c r="BG19" t="e">
        <f t="shared" si="12"/>
        <v>#VALUE!</v>
      </c>
      <c r="BH19" t="e">
        <f t="shared" si="12"/>
        <v>#VALUE!</v>
      </c>
      <c r="BI19" t="e">
        <f t="shared" si="12"/>
        <v>#VALUE!</v>
      </c>
    </row>
    <row r="20" spans="2:61" ht="12.75">
      <c r="B20"/>
      <c r="C20"/>
      <c r="D20"/>
      <c r="E20"/>
      <c r="F20" s="16" t="str">
        <f aca="true" t="shared" si="13" ref="F20:M20">IF($D13&gt;0,AY14," ")</f>
        <v> </v>
      </c>
      <c r="G20" s="16" t="str">
        <f t="shared" si="13"/>
        <v> </v>
      </c>
      <c r="H20" s="16" t="str">
        <f t="shared" si="13"/>
        <v> </v>
      </c>
      <c r="I20" s="16" t="str">
        <f t="shared" si="13"/>
        <v> </v>
      </c>
      <c r="J20" s="16" t="str">
        <f t="shared" si="13"/>
        <v> </v>
      </c>
      <c r="K20" s="16" t="str">
        <f t="shared" si="13"/>
        <v> </v>
      </c>
      <c r="L20" s="16" t="str">
        <f t="shared" si="13"/>
        <v> </v>
      </c>
      <c r="M20" s="20" t="str">
        <f t="shared" si="13"/>
        <v> </v>
      </c>
      <c r="N20" s="13"/>
      <c r="O20" s="14"/>
      <c r="P20" s="16" t="str">
        <f>IF($D13&gt;0,BI14," ")</f>
        <v> </v>
      </c>
      <c r="Q20" s="1"/>
      <c r="AG20" s="1">
        <f t="shared" si="0"/>
        <v>10</v>
      </c>
      <c r="AI20" s="16" t="e">
        <f>INDEX(matrix5,AG20,AD19)</f>
        <v>#VALUE!</v>
      </c>
      <c r="AJ20" s="1">
        <f>IF(AG20=AF19,1,0)</f>
        <v>0</v>
      </c>
      <c r="AK20" s="1">
        <f>IF(AJ20=1,1/AI20,0)</f>
        <v>0</v>
      </c>
      <c r="AY20" t="e">
        <f aca="true" t="shared" si="14" ref="AY20:BI20">IF($AJ20=1,AM19,F20-$AI20*AM19)</f>
        <v>#VALUE!</v>
      </c>
      <c r="AZ20" t="e">
        <f t="shared" si="14"/>
        <v>#VALUE!</v>
      </c>
      <c r="BA20" t="e">
        <f t="shared" si="14"/>
        <v>#VALUE!</v>
      </c>
      <c r="BB20" t="e">
        <f t="shared" si="14"/>
        <v>#VALUE!</v>
      </c>
      <c r="BC20" t="e">
        <f t="shared" si="14"/>
        <v>#VALUE!</v>
      </c>
      <c r="BD20" t="e">
        <f t="shared" si="14"/>
        <v>#VALUE!</v>
      </c>
      <c r="BE20" t="e">
        <f t="shared" si="14"/>
        <v>#VALUE!</v>
      </c>
      <c r="BF20" t="e">
        <f t="shared" si="14"/>
        <v>#VALUE!</v>
      </c>
      <c r="BG20" t="e">
        <f t="shared" si="14"/>
        <v>#VALUE!</v>
      </c>
      <c r="BH20" t="e">
        <f t="shared" si="14"/>
        <v>#VALUE!</v>
      </c>
      <c r="BI20" t="e">
        <f t="shared" si="14"/>
        <v>#VALUE!</v>
      </c>
    </row>
    <row r="21" spans="2:33" ht="12.75">
      <c r="B21"/>
      <c r="C21"/>
      <c r="D21"/>
      <c r="E21"/>
      <c r="N21"/>
      <c r="P21" s="1"/>
      <c r="Q21" s="1"/>
      <c r="R21" s="41"/>
      <c r="AG21" s="1">
        <f t="shared" si="0"/>
        <v>11</v>
      </c>
    </row>
    <row r="22" spans="2:33" ht="12.75">
      <c r="B22"/>
      <c r="C22"/>
      <c r="D22"/>
      <c r="E22"/>
      <c r="N22"/>
      <c r="P22" s="1"/>
      <c r="Q22" s="1"/>
      <c r="AG22" s="1">
        <f t="shared" si="0"/>
        <v>12</v>
      </c>
    </row>
    <row r="23" spans="2:61" ht="15.75">
      <c r="B23"/>
      <c r="C23"/>
      <c r="D23"/>
      <c r="E23"/>
      <c r="F23" t="str">
        <f aca="true" t="shared" si="15" ref="F23:M23">IF($D19&gt;0,AY17," ")</f>
        <v> </v>
      </c>
      <c r="G23" t="str">
        <f t="shared" si="15"/>
        <v> </v>
      </c>
      <c r="H23" t="str">
        <f t="shared" si="15"/>
        <v> </v>
      </c>
      <c r="I23" t="str">
        <f t="shared" si="15"/>
        <v> </v>
      </c>
      <c r="J23" t="str">
        <f t="shared" si="15"/>
        <v> </v>
      </c>
      <c r="K23" t="str">
        <f t="shared" si="15"/>
        <v> </v>
      </c>
      <c r="L23" t="str">
        <f t="shared" si="15"/>
        <v> </v>
      </c>
      <c r="M23" t="str">
        <f t="shared" si="15"/>
        <v> </v>
      </c>
      <c r="N23"/>
      <c r="O23"/>
      <c r="P23" t="str">
        <f>IF($D19&gt;0,BI17," ")</f>
        <v> </v>
      </c>
      <c r="Q23" s="1"/>
      <c r="AF23" s="15" t="e">
        <f>MOD(AF25,6)</f>
        <v>#VALUE!</v>
      </c>
      <c r="AG23" s="1">
        <f t="shared" si="0"/>
        <v>13</v>
      </c>
      <c r="AI23" s="11" t="e">
        <f>INDEX(matrix5,AG23,AD25)</f>
        <v>#VALUE!</v>
      </c>
      <c r="AJ23" s="1">
        <f>IF(AG23=AF25,1,0)</f>
        <v>0</v>
      </c>
      <c r="AK23" s="1">
        <f>IF(AJ23=1,1/AI23,0)</f>
        <v>0</v>
      </c>
      <c r="AY23" t="e">
        <f aca="true" t="shared" si="16" ref="AY23:BI23">IF($AJ23=1,AM25,F23-$AI23*AM25)</f>
        <v>#VALUE!</v>
      </c>
      <c r="AZ23" t="e">
        <f t="shared" si="16"/>
        <v>#VALUE!</v>
      </c>
      <c r="BA23" t="e">
        <f t="shared" si="16"/>
        <v>#VALUE!</v>
      </c>
      <c r="BB23" t="e">
        <f t="shared" si="16"/>
        <v>#VALUE!</v>
      </c>
      <c r="BC23" t="e">
        <f t="shared" si="16"/>
        <v>#VALUE!</v>
      </c>
      <c r="BD23" t="e">
        <f t="shared" si="16"/>
        <v>#VALUE!</v>
      </c>
      <c r="BE23" t="e">
        <f t="shared" si="16"/>
        <v>#VALUE!</v>
      </c>
      <c r="BF23" t="e">
        <f t="shared" si="16"/>
        <v>#VALUE!</v>
      </c>
      <c r="BG23" t="e">
        <f t="shared" si="16"/>
        <v>#VALUE!</v>
      </c>
      <c r="BH23" t="e">
        <f t="shared" si="16"/>
        <v>#VALUE!</v>
      </c>
      <c r="BI23" t="e">
        <f t="shared" si="16"/>
        <v>#VALUE!</v>
      </c>
    </row>
    <row r="24" spans="2:61" ht="13.5" thickBot="1">
      <c r="B24"/>
      <c r="C24"/>
      <c r="D24"/>
      <c r="E24"/>
      <c r="F24" t="str">
        <f aca="true" t="shared" si="17" ref="F24:M24">IF($D19&gt;0,AY18," ")</f>
        <v> </v>
      </c>
      <c r="G24" t="str">
        <f t="shared" si="17"/>
        <v> </v>
      </c>
      <c r="H24" t="str">
        <f t="shared" si="17"/>
        <v> </v>
      </c>
      <c r="I24" t="str">
        <f t="shared" si="17"/>
        <v> </v>
      </c>
      <c r="J24" t="str">
        <f t="shared" si="17"/>
        <v> </v>
      </c>
      <c r="K24" t="str">
        <f t="shared" si="17"/>
        <v> </v>
      </c>
      <c r="L24" t="str">
        <f t="shared" si="17"/>
        <v> </v>
      </c>
      <c r="M24" t="str">
        <f t="shared" si="17"/>
        <v> </v>
      </c>
      <c r="N24"/>
      <c r="O24"/>
      <c r="P24" t="str">
        <f>IF($D19&gt;0,BI18," ")</f>
        <v> </v>
      </c>
      <c r="Q24" s="1"/>
      <c r="AG24" s="1">
        <f t="shared" si="0"/>
        <v>14</v>
      </c>
      <c r="AI24" s="16" t="e">
        <f>INDEX(matrix5,AG24,AD25)</f>
        <v>#VALUE!</v>
      </c>
      <c r="AJ24" s="1">
        <f>IF(AG24=AF25,1,0)</f>
        <v>0</v>
      </c>
      <c r="AK24" s="1">
        <f>IF(AJ24=1,1/AI24,0)</f>
        <v>0</v>
      </c>
      <c r="AY24" t="e">
        <f aca="true" t="shared" si="18" ref="AY24:BI24">IF($AJ24=1,AM25,F24-$AI24*AM25)</f>
        <v>#VALUE!</v>
      </c>
      <c r="AZ24" t="e">
        <f t="shared" si="18"/>
        <v>#VALUE!</v>
      </c>
      <c r="BA24" t="e">
        <f t="shared" si="18"/>
        <v>#VALUE!</v>
      </c>
      <c r="BB24" t="e">
        <f t="shared" si="18"/>
        <v>#VALUE!</v>
      </c>
      <c r="BC24" t="e">
        <f t="shared" si="18"/>
        <v>#VALUE!</v>
      </c>
      <c r="BD24" t="e">
        <f t="shared" si="18"/>
        <v>#VALUE!</v>
      </c>
      <c r="BE24" t="e">
        <f t="shared" si="18"/>
        <v>#VALUE!</v>
      </c>
      <c r="BF24" t="e">
        <f t="shared" si="18"/>
        <v>#VALUE!</v>
      </c>
      <c r="BG24" t="e">
        <f t="shared" si="18"/>
        <v>#VALUE!</v>
      </c>
      <c r="BH24" t="e">
        <f t="shared" si="18"/>
        <v>#VALUE!</v>
      </c>
      <c r="BI24" t="e">
        <f t="shared" si="18"/>
        <v>#VALUE!</v>
      </c>
    </row>
    <row r="25" spans="2:61" ht="13.5" thickBot="1">
      <c r="B25"/>
      <c r="C25"/>
      <c r="D25"/>
      <c r="E25"/>
      <c r="F25" s="60">
        <v>1</v>
      </c>
      <c r="G25" s="60">
        <v>0</v>
      </c>
      <c r="H25" s="60">
        <v>-2</v>
      </c>
      <c r="I25" s="60" t="s">
        <v>111</v>
      </c>
      <c r="J25" s="60" t="s">
        <v>109</v>
      </c>
      <c r="K25" s="60">
        <v>0</v>
      </c>
      <c r="L25" s="60" t="s">
        <v>110</v>
      </c>
      <c r="M25" s="60">
        <v>0</v>
      </c>
      <c r="P25" s="60">
        <v>-8</v>
      </c>
      <c r="Q25" s="1"/>
      <c r="AD25" s="17">
        <f>VLOOKUP(B25,alpha,2)</f>
        <v>0</v>
      </c>
      <c r="AE25" s="1"/>
      <c r="AF25" s="17" t="str">
        <f>IF(D25&gt;0,D25-10," ")</f>
        <v> </v>
      </c>
      <c r="AG25" s="1">
        <f t="shared" si="0"/>
        <v>15</v>
      </c>
      <c r="AI25" s="16" t="e">
        <f>INDEX(matrix5,AG25,AD25)</f>
        <v>#VALUE!</v>
      </c>
      <c r="AJ25" s="1">
        <f>IF(AG25=AF25,1,0)</f>
        <v>0</v>
      </c>
      <c r="AK25" s="1">
        <f>IF(AJ25=1,1/AI25,0)</f>
        <v>0</v>
      </c>
      <c r="AM25" s="16">
        <f aca="true" t="shared" si="19" ref="AM25:AW25">SUMPRODUCT($AK23:$AK26,F23:F26)</f>
        <v>0</v>
      </c>
      <c r="AN25" s="16">
        <f t="shared" si="19"/>
        <v>0</v>
      </c>
      <c r="AO25" s="16">
        <f t="shared" si="19"/>
        <v>0</v>
      </c>
      <c r="AP25" s="16">
        <f t="shared" si="19"/>
        <v>0</v>
      </c>
      <c r="AQ25" s="16">
        <f t="shared" si="19"/>
        <v>0</v>
      </c>
      <c r="AR25" s="16">
        <f t="shared" si="19"/>
        <v>0</v>
      </c>
      <c r="AS25" s="16">
        <f t="shared" si="19"/>
        <v>0</v>
      </c>
      <c r="AT25" s="16">
        <f t="shared" si="19"/>
        <v>0</v>
      </c>
      <c r="AU25" s="16">
        <f t="shared" si="19"/>
        <v>0</v>
      </c>
      <c r="AV25" s="16">
        <f t="shared" si="19"/>
        <v>0</v>
      </c>
      <c r="AW25" s="16">
        <f t="shared" si="19"/>
        <v>0</v>
      </c>
      <c r="AY25" t="e">
        <f aca="true" t="shared" si="20" ref="AY25:BI25">IF($AJ25=1,AM25,F25-$AI25*AM25)</f>
        <v>#VALUE!</v>
      </c>
      <c r="AZ25" t="e">
        <f t="shared" si="20"/>
        <v>#VALUE!</v>
      </c>
      <c r="BA25" t="e">
        <f t="shared" si="20"/>
        <v>#VALUE!</v>
      </c>
      <c r="BB25" t="e">
        <f t="shared" si="20"/>
        <v>#VALUE!</v>
      </c>
      <c r="BC25" t="e">
        <f t="shared" si="20"/>
        <v>#VALUE!</v>
      </c>
      <c r="BD25" t="e">
        <f t="shared" si="20"/>
        <v>#VALUE!</v>
      </c>
      <c r="BE25" t="e">
        <f t="shared" si="20"/>
        <v>#VALUE!</v>
      </c>
      <c r="BF25" t="e">
        <f t="shared" si="20"/>
        <v>#VALUE!</v>
      </c>
      <c r="BG25" t="e">
        <f t="shared" si="20"/>
        <v>#VALUE!</v>
      </c>
      <c r="BH25" t="e">
        <f t="shared" si="20"/>
        <v>#VALUE!</v>
      </c>
      <c r="BI25" t="e">
        <f t="shared" si="20"/>
        <v>#VALUE!</v>
      </c>
    </row>
    <row r="26" spans="2:61" ht="12.75">
      <c r="B26"/>
      <c r="C26"/>
      <c r="D26"/>
      <c r="E26"/>
      <c r="F26" s="60">
        <v>0</v>
      </c>
      <c r="G26" s="60">
        <v>1</v>
      </c>
      <c r="H26" s="60">
        <v>-2</v>
      </c>
      <c r="I26" s="60">
        <v>1</v>
      </c>
      <c r="J26" s="60">
        <v>4</v>
      </c>
      <c r="K26" s="60">
        <v>0</v>
      </c>
      <c r="L26" s="60">
        <v>1</v>
      </c>
      <c r="M26" s="60">
        <v>0</v>
      </c>
      <c r="P26" s="60">
        <v>4</v>
      </c>
      <c r="Q26" s="1"/>
      <c r="AG26" s="1">
        <f t="shared" si="0"/>
        <v>16</v>
      </c>
      <c r="AI26" s="16" t="e">
        <f>INDEX(matrix5,AG26,AD25)</f>
        <v>#VALUE!</v>
      </c>
      <c r="AJ26" s="1">
        <f>IF(AG26=AF25,1,0)</f>
        <v>0</v>
      </c>
      <c r="AK26" s="1">
        <f>IF(AJ26=1,1/AI26,0)</f>
        <v>0</v>
      </c>
      <c r="AY26" t="e">
        <f aca="true" t="shared" si="21" ref="AY26:BI26">IF($AJ26=1,AM25,F26-$AI26*AM25)</f>
        <v>#VALUE!</v>
      </c>
      <c r="AZ26" t="e">
        <f t="shared" si="21"/>
        <v>#VALUE!</v>
      </c>
      <c r="BA26" t="e">
        <f t="shared" si="21"/>
        <v>#VALUE!</v>
      </c>
      <c r="BB26" t="e">
        <f t="shared" si="21"/>
        <v>#VALUE!</v>
      </c>
      <c r="BC26" t="e">
        <f t="shared" si="21"/>
        <v>#VALUE!</v>
      </c>
      <c r="BD26" t="e">
        <f t="shared" si="21"/>
        <v>#VALUE!</v>
      </c>
      <c r="BE26" t="e">
        <f t="shared" si="21"/>
        <v>#VALUE!</v>
      </c>
      <c r="BF26" t="e">
        <f t="shared" si="21"/>
        <v>#VALUE!</v>
      </c>
      <c r="BG26" t="e">
        <f t="shared" si="21"/>
        <v>#VALUE!</v>
      </c>
      <c r="BH26" t="e">
        <f t="shared" si="21"/>
        <v>#VALUE!</v>
      </c>
      <c r="BI26" t="e">
        <f t="shared" si="21"/>
        <v>#VALUE!</v>
      </c>
    </row>
    <row r="27" spans="2:33" ht="12.75">
      <c r="B27"/>
      <c r="C27"/>
      <c r="D27"/>
      <c r="E27"/>
      <c r="F27" s="60">
        <v>0</v>
      </c>
      <c r="G27" s="60">
        <v>0</v>
      </c>
      <c r="H27" s="60">
        <v>0</v>
      </c>
      <c r="I27" s="60" t="s">
        <v>108</v>
      </c>
      <c r="J27" s="60">
        <v>0</v>
      </c>
      <c r="K27" s="60">
        <v>0</v>
      </c>
      <c r="L27" s="60" t="s">
        <v>107</v>
      </c>
      <c r="M27" s="60">
        <v>1</v>
      </c>
      <c r="P27" s="60">
        <v>2</v>
      </c>
      <c r="Q27" s="1"/>
      <c r="AG27" s="1">
        <f t="shared" si="0"/>
        <v>17</v>
      </c>
    </row>
    <row r="28" spans="2:33" ht="12.75">
      <c r="B28"/>
      <c r="C28"/>
      <c r="D28"/>
      <c r="E28"/>
      <c r="F28" s="60">
        <v>0</v>
      </c>
      <c r="G28" s="60">
        <v>0</v>
      </c>
      <c r="H28" s="60">
        <v>1</v>
      </c>
      <c r="I28" s="60">
        <v>-3</v>
      </c>
      <c r="J28" s="60">
        <v>5</v>
      </c>
      <c r="K28" s="60">
        <v>1</v>
      </c>
      <c r="L28" s="60">
        <v>0</v>
      </c>
      <c r="M28" s="60">
        <v>0</v>
      </c>
      <c r="P28" s="60" t="s">
        <v>106</v>
      </c>
      <c r="Q28" s="1"/>
      <c r="AG28" s="1">
        <f t="shared" si="0"/>
        <v>18</v>
      </c>
    </row>
    <row r="29" spans="2:61" ht="15.75">
      <c r="B29"/>
      <c r="C29"/>
      <c r="D29"/>
      <c r="E29"/>
      <c r="F29" t="str">
        <f aca="true" t="shared" si="22" ref="F29:M29">IF($D25&gt;0,AY23," ")</f>
        <v> </v>
      </c>
      <c r="G29" t="str">
        <f t="shared" si="22"/>
        <v> </v>
      </c>
      <c r="H29" t="str">
        <f t="shared" si="22"/>
        <v> </v>
      </c>
      <c r="I29" t="str">
        <f t="shared" si="22"/>
        <v> </v>
      </c>
      <c r="J29" t="str">
        <f t="shared" si="22"/>
        <v> </v>
      </c>
      <c r="K29" t="str">
        <f t="shared" si="22"/>
        <v> </v>
      </c>
      <c r="L29" t="str">
        <f t="shared" si="22"/>
        <v> </v>
      </c>
      <c r="M29" t="str">
        <f t="shared" si="22"/>
        <v> </v>
      </c>
      <c r="N29"/>
      <c r="O29"/>
      <c r="P29" t="str">
        <f>IF($D25&gt;0,BI23," ")</f>
        <v> </v>
      </c>
      <c r="Q29" s="1"/>
      <c r="AF29" s="15" t="e">
        <f>MOD(AF31,6)</f>
        <v>#VALUE!</v>
      </c>
      <c r="AG29" s="1">
        <f t="shared" si="0"/>
        <v>19</v>
      </c>
      <c r="AI29" s="11" t="e">
        <f>INDEX(matrix5,AG29,AD31)</f>
        <v>#VALUE!</v>
      </c>
      <c r="AJ29" s="1">
        <f>IF(AG29=AF31,1,0)</f>
        <v>0</v>
      </c>
      <c r="AK29" s="1">
        <f>IF(AJ29=1,1/AI29,0)</f>
        <v>0</v>
      </c>
      <c r="AY29" t="e">
        <f aca="true" t="shared" si="23" ref="AY29:BI29">IF($AJ29=1,AM31,F29-$AI29*AM31)</f>
        <v>#VALUE!</v>
      </c>
      <c r="AZ29" t="e">
        <f t="shared" si="23"/>
        <v>#VALUE!</v>
      </c>
      <c r="BA29" t="e">
        <f t="shared" si="23"/>
        <v>#VALUE!</v>
      </c>
      <c r="BB29" t="e">
        <f t="shared" si="23"/>
        <v>#VALUE!</v>
      </c>
      <c r="BC29" t="e">
        <f t="shared" si="23"/>
        <v>#VALUE!</v>
      </c>
      <c r="BD29" t="e">
        <f t="shared" si="23"/>
        <v>#VALUE!</v>
      </c>
      <c r="BE29" t="e">
        <f t="shared" si="23"/>
        <v>#VALUE!</v>
      </c>
      <c r="BF29" t="e">
        <f t="shared" si="23"/>
        <v>#VALUE!</v>
      </c>
      <c r="BG29" t="e">
        <f t="shared" si="23"/>
        <v>#VALUE!</v>
      </c>
      <c r="BH29" t="e">
        <f t="shared" si="23"/>
        <v>#VALUE!</v>
      </c>
      <c r="BI29" t="e">
        <f t="shared" si="23"/>
        <v>#VALUE!</v>
      </c>
    </row>
    <row r="30" spans="2:61" ht="13.5" thickBot="1">
      <c r="B30"/>
      <c r="C30"/>
      <c r="D30"/>
      <c r="E30"/>
      <c r="F30" t="str">
        <f aca="true" t="shared" si="24" ref="F30:M30">IF($D25&gt;0,AY24," ")</f>
        <v> </v>
      </c>
      <c r="G30" t="str">
        <f t="shared" si="24"/>
        <v> </v>
      </c>
      <c r="H30" t="str">
        <f t="shared" si="24"/>
        <v> </v>
      </c>
      <c r="I30" t="str">
        <f t="shared" si="24"/>
        <v> </v>
      </c>
      <c r="J30" t="str">
        <f t="shared" si="24"/>
        <v> </v>
      </c>
      <c r="K30" t="str">
        <f t="shared" si="24"/>
        <v> </v>
      </c>
      <c r="L30" t="str">
        <f t="shared" si="24"/>
        <v> </v>
      </c>
      <c r="M30" t="str">
        <f t="shared" si="24"/>
        <v> </v>
      </c>
      <c r="N30"/>
      <c r="O30"/>
      <c r="P30" t="str">
        <f>IF($D25&gt;0,BI24," ")</f>
        <v> </v>
      </c>
      <c r="Q30" s="1"/>
      <c r="AG30" s="1">
        <f t="shared" si="0"/>
        <v>20</v>
      </c>
      <c r="AI30" s="16" t="e">
        <f>INDEX(matrix5,AG30,AD31)</f>
        <v>#VALUE!</v>
      </c>
      <c r="AJ30" s="1">
        <f>IF(AG30=AF31,1,0)</f>
        <v>0</v>
      </c>
      <c r="AK30" s="1">
        <f>IF(AJ30=1,1/AI30,0)</f>
        <v>0</v>
      </c>
      <c r="AY30" t="e">
        <f aca="true" t="shared" si="25" ref="AY30:BI30">IF($AJ30=1,AM31,F30-$AI30*AM31)</f>
        <v>#VALUE!</v>
      </c>
      <c r="AZ30" t="e">
        <f t="shared" si="25"/>
        <v>#VALUE!</v>
      </c>
      <c r="BA30" t="e">
        <f t="shared" si="25"/>
        <v>#VALUE!</v>
      </c>
      <c r="BB30" t="e">
        <f t="shared" si="25"/>
        <v>#VALUE!</v>
      </c>
      <c r="BC30" t="e">
        <f t="shared" si="25"/>
        <v>#VALUE!</v>
      </c>
      <c r="BD30" t="e">
        <f t="shared" si="25"/>
        <v>#VALUE!</v>
      </c>
      <c r="BE30" t="e">
        <f t="shared" si="25"/>
        <v>#VALUE!</v>
      </c>
      <c r="BF30" t="e">
        <f t="shared" si="25"/>
        <v>#VALUE!</v>
      </c>
      <c r="BG30" t="e">
        <f t="shared" si="25"/>
        <v>#VALUE!</v>
      </c>
      <c r="BH30" t="e">
        <f t="shared" si="25"/>
        <v>#VALUE!</v>
      </c>
      <c r="BI30" t="e">
        <f t="shared" si="25"/>
        <v>#VALUE!</v>
      </c>
    </row>
    <row r="31" spans="2:61" ht="13.5" thickBot="1">
      <c r="B31"/>
      <c r="C31"/>
      <c r="D31"/>
      <c r="E31"/>
      <c r="F31" t="str">
        <f aca="true" t="shared" si="26" ref="F31:M31">IF($D25&gt;0,AY25," ")</f>
        <v> </v>
      </c>
      <c r="G31" t="str">
        <f t="shared" si="26"/>
        <v> </v>
      </c>
      <c r="H31" t="str">
        <f t="shared" si="26"/>
        <v> </v>
      </c>
      <c r="I31" t="str">
        <f t="shared" si="26"/>
        <v> </v>
      </c>
      <c r="J31" t="str">
        <f t="shared" si="26"/>
        <v> </v>
      </c>
      <c r="K31" t="str">
        <f t="shared" si="26"/>
        <v> </v>
      </c>
      <c r="L31" t="str">
        <f t="shared" si="26"/>
        <v> </v>
      </c>
      <c r="M31" t="str">
        <f t="shared" si="26"/>
        <v> </v>
      </c>
      <c r="N31"/>
      <c r="O31"/>
      <c r="P31" t="str">
        <f>IF($D25&gt;0,BI25," ")</f>
        <v> </v>
      </c>
      <c r="Q31" s="1"/>
      <c r="AD31" s="17">
        <f>VLOOKUP(B31,alpha,2)</f>
        <v>0</v>
      </c>
      <c r="AE31" s="1"/>
      <c r="AF31" s="17" t="str">
        <f>IF(D31&gt;0,D31-10," ")</f>
        <v> </v>
      </c>
      <c r="AG31" s="1">
        <f t="shared" si="0"/>
        <v>21</v>
      </c>
      <c r="AI31" s="16" t="e">
        <f>INDEX(matrix5,AG31,AD31)</f>
        <v>#VALUE!</v>
      </c>
      <c r="AJ31" s="1">
        <f>IF(AG31=AF31,1,0)</f>
        <v>0</v>
      </c>
      <c r="AK31" s="1">
        <f>IF(AJ31=1,1/AI31,0)</f>
        <v>0</v>
      </c>
      <c r="AM31" s="16">
        <f aca="true" t="shared" si="27" ref="AM31:AW31">SUMPRODUCT($AK29:$AK32,F29:F32)</f>
        <v>0</v>
      </c>
      <c r="AN31" s="16">
        <f t="shared" si="27"/>
        <v>0</v>
      </c>
      <c r="AO31" s="16">
        <f t="shared" si="27"/>
        <v>0</v>
      </c>
      <c r="AP31" s="16">
        <f t="shared" si="27"/>
        <v>0</v>
      </c>
      <c r="AQ31" s="16">
        <f t="shared" si="27"/>
        <v>0</v>
      </c>
      <c r="AR31" s="16">
        <f t="shared" si="27"/>
        <v>0</v>
      </c>
      <c r="AS31" s="16">
        <f t="shared" si="27"/>
        <v>0</v>
      </c>
      <c r="AT31" s="16">
        <f t="shared" si="27"/>
        <v>0</v>
      </c>
      <c r="AU31" s="16">
        <f t="shared" si="27"/>
        <v>0</v>
      </c>
      <c r="AV31" s="16">
        <f t="shared" si="27"/>
        <v>0</v>
      </c>
      <c r="AW31" s="16">
        <f t="shared" si="27"/>
        <v>0</v>
      </c>
      <c r="AY31" t="e">
        <f aca="true" t="shared" si="28" ref="AY31:BI31">IF($AJ31=1,AM31,F31-$AI31*AM31)</f>
        <v>#VALUE!</v>
      </c>
      <c r="AZ31" t="e">
        <f t="shared" si="28"/>
        <v>#VALUE!</v>
      </c>
      <c r="BA31" t="e">
        <f t="shared" si="28"/>
        <v>#VALUE!</v>
      </c>
      <c r="BB31" t="e">
        <f t="shared" si="28"/>
        <v>#VALUE!</v>
      </c>
      <c r="BC31" t="e">
        <f t="shared" si="28"/>
        <v>#VALUE!</v>
      </c>
      <c r="BD31" t="e">
        <f t="shared" si="28"/>
        <v>#VALUE!</v>
      </c>
      <c r="BE31" t="e">
        <f t="shared" si="28"/>
        <v>#VALUE!</v>
      </c>
      <c r="BF31" t="e">
        <f t="shared" si="28"/>
        <v>#VALUE!</v>
      </c>
      <c r="BG31" t="e">
        <f t="shared" si="28"/>
        <v>#VALUE!</v>
      </c>
      <c r="BH31" t="e">
        <f t="shared" si="28"/>
        <v>#VALUE!</v>
      </c>
      <c r="BI31" t="e">
        <f t="shared" si="28"/>
        <v>#VALUE!</v>
      </c>
    </row>
    <row r="32" spans="2:61" ht="12.75">
      <c r="B32"/>
      <c r="C32"/>
      <c r="D32"/>
      <c r="E32"/>
      <c r="F32" t="str">
        <f aca="true" t="shared" si="29" ref="F32:M32">IF($D25&gt;0,AY26," ")</f>
        <v> </v>
      </c>
      <c r="G32" t="str">
        <f t="shared" si="29"/>
        <v> </v>
      </c>
      <c r="H32" t="str">
        <f t="shared" si="29"/>
        <v> </v>
      </c>
      <c r="I32" t="str">
        <f t="shared" si="29"/>
        <v> </v>
      </c>
      <c r="J32" t="str">
        <f t="shared" si="29"/>
        <v> </v>
      </c>
      <c r="K32" t="str">
        <f t="shared" si="29"/>
        <v> </v>
      </c>
      <c r="L32" t="str">
        <f t="shared" si="29"/>
        <v> </v>
      </c>
      <c r="M32" t="str">
        <f t="shared" si="29"/>
        <v> </v>
      </c>
      <c r="N32"/>
      <c r="O32"/>
      <c r="P32" t="str">
        <f>IF($D25&gt;0,BI26," ")</f>
        <v> </v>
      </c>
      <c r="Q32" s="1"/>
      <c r="AG32" s="1">
        <f t="shared" si="0"/>
        <v>22</v>
      </c>
      <c r="AI32" s="16" t="e">
        <f>INDEX(matrix5,AG32,AD31)</f>
        <v>#VALUE!</v>
      </c>
      <c r="AJ32" s="1">
        <f>IF(AG32=AF31,1,0)</f>
        <v>0</v>
      </c>
      <c r="AK32" s="1">
        <f>IF(AJ32=1,1/AI32,0)</f>
        <v>0</v>
      </c>
      <c r="AY32" t="e">
        <f aca="true" t="shared" si="30" ref="AY32:BI32">IF($AJ32=1,AM31,F32-$AI32*AM31)</f>
        <v>#VALUE!</v>
      </c>
      <c r="AZ32" t="e">
        <f t="shared" si="30"/>
        <v>#VALUE!</v>
      </c>
      <c r="BA32" t="e">
        <f t="shared" si="30"/>
        <v>#VALUE!</v>
      </c>
      <c r="BB32" t="e">
        <f t="shared" si="30"/>
        <v>#VALUE!</v>
      </c>
      <c r="BC32" t="e">
        <f t="shared" si="30"/>
        <v>#VALUE!</v>
      </c>
      <c r="BD32" t="e">
        <f t="shared" si="30"/>
        <v>#VALUE!</v>
      </c>
      <c r="BE32" t="e">
        <f t="shared" si="30"/>
        <v>#VALUE!</v>
      </c>
      <c r="BF32" t="e">
        <f t="shared" si="30"/>
        <v>#VALUE!</v>
      </c>
      <c r="BG32" t="e">
        <f t="shared" si="30"/>
        <v>#VALUE!</v>
      </c>
      <c r="BH32" t="e">
        <f t="shared" si="30"/>
        <v>#VALUE!</v>
      </c>
      <c r="BI32" t="e">
        <f t="shared" si="30"/>
        <v>#VALUE!</v>
      </c>
    </row>
    <row r="33" spans="2:33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 s="1"/>
      <c r="AG33" s="1">
        <f t="shared" si="0"/>
        <v>23</v>
      </c>
    </row>
    <row r="34" spans="2:33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 s="1"/>
      <c r="AG34" s="1">
        <f t="shared" si="0"/>
        <v>24</v>
      </c>
    </row>
    <row r="35" spans="2:61" ht="15.75">
      <c r="B35"/>
      <c r="C35"/>
      <c r="D35"/>
      <c r="E35"/>
      <c r="F35" t="str">
        <f aca="true" t="shared" si="31" ref="F35:M35">IF($D31&gt;0,AY29," ")</f>
        <v> </v>
      </c>
      <c r="G35" t="str">
        <f t="shared" si="31"/>
        <v> </v>
      </c>
      <c r="H35" t="str">
        <f t="shared" si="31"/>
        <v> </v>
      </c>
      <c r="I35" t="str">
        <f t="shared" si="31"/>
        <v> </v>
      </c>
      <c r="J35" t="str">
        <f t="shared" si="31"/>
        <v> </v>
      </c>
      <c r="K35" t="str">
        <f t="shared" si="31"/>
        <v> </v>
      </c>
      <c r="L35" t="str">
        <f t="shared" si="31"/>
        <v> </v>
      </c>
      <c r="M35" t="str">
        <f t="shared" si="31"/>
        <v> </v>
      </c>
      <c r="N35"/>
      <c r="O35"/>
      <c r="P35" t="str">
        <f>IF($D31&gt;0,BI29," ")</f>
        <v> </v>
      </c>
      <c r="Q35" s="1"/>
      <c r="AF35" s="15" t="e">
        <f>MOD(AF37,6)</f>
        <v>#VALUE!</v>
      </c>
      <c r="AG35" s="1">
        <f t="shared" si="0"/>
        <v>25</v>
      </c>
      <c r="AI35" s="11" t="e">
        <f>INDEX(matrix5,AG35,AD37)</f>
        <v>#VALUE!</v>
      </c>
      <c r="AJ35" s="1">
        <f>IF(AG35=AF37,1,0)</f>
        <v>0</v>
      </c>
      <c r="AK35" s="1">
        <f>IF(AJ35=1,1/AI35,0)</f>
        <v>0</v>
      </c>
      <c r="AY35" t="e">
        <f aca="true" t="shared" si="32" ref="AY35:BI35">IF($AJ35=1,AM37,F35-$AI35*AM37)</f>
        <v>#VALUE!</v>
      </c>
      <c r="AZ35" t="e">
        <f t="shared" si="32"/>
        <v>#VALUE!</v>
      </c>
      <c r="BA35" t="e">
        <f t="shared" si="32"/>
        <v>#VALUE!</v>
      </c>
      <c r="BB35" t="e">
        <f t="shared" si="32"/>
        <v>#VALUE!</v>
      </c>
      <c r="BC35" t="e">
        <f t="shared" si="32"/>
        <v>#VALUE!</v>
      </c>
      <c r="BD35" t="e">
        <f t="shared" si="32"/>
        <v>#VALUE!</v>
      </c>
      <c r="BE35" t="e">
        <f t="shared" si="32"/>
        <v>#VALUE!</v>
      </c>
      <c r="BF35" t="e">
        <f t="shared" si="32"/>
        <v>#VALUE!</v>
      </c>
      <c r="BG35" t="e">
        <f t="shared" si="32"/>
        <v>#VALUE!</v>
      </c>
      <c r="BH35" t="e">
        <f t="shared" si="32"/>
        <v>#VALUE!</v>
      </c>
      <c r="BI35" t="e">
        <f t="shared" si="32"/>
        <v>#VALUE!</v>
      </c>
    </row>
    <row r="36" spans="2:61" ht="13.5" thickBot="1">
      <c r="B36"/>
      <c r="C36"/>
      <c r="D36"/>
      <c r="E36"/>
      <c r="F36" t="str">
        <f aca="true" t="shared" si="33" ref="F36:M36">IF($D31&gt;0,AY30," ")</f>
        <v> </v>
      </c>
      <c r="G36" t="str">
        <f t="shared" si="33"/>
        <v> </v>
      </c>
      <c r="H36" t="str">
        <f t="shared" si="33"/>
        <v> </v>
      </c>
      <c r="I36" t="str">
        <f t="shared" si="33"/>
        <v> </v>
      </c>
      <c r="J36" t="str">
        <f t="shared" si="33"/>
        <v> </v>
      </c>
      <c r="K36" t="str">
        <f t="shared" si="33"/>
        <v> </v>
      </c>
      <c r="L36" t="str">
        <f t="shared" si="33"/>
        <v> </v>
      </c>
      <c r="M36" t="str">
        <f t="shared" si="33"/>
        <v> </v>
      </c>
      <c r="N36"/>
      <c r="O36"/>
      <c r="P36" t="str">
        <f>IF($D31&gt;0,BI30," ")</f>
        <v> </v>
      </c>
      <c r="Q36" s="1"/>
      <c r="AG36" s="1">
        <f t="shared" si="0"/>
        <v>26</v>
      </c>
      <c r="AI36" s="16" t="e">
        <f>INDEX(matrix5,AG36,AD37)</f>
        <v>#VALUE!</v>
      </c>
      <c r="AJ36" s="1">
        <f>IF(AG36=AF37,1,0)</f>
        <v>0</v>
      </c>
      <c r="AK36" s="1">
        <f>IF(AJ36=1,1/AI36,0)</f>
        <v>0</v>
      </c>
      <c r="AY36" t="e">
        <f aca="true" t="shared" si="34" ref="AY36:BI36">IF($AJ36=1,AM37,F36-$AI36*AM37)</f>
        <v>#VALUE!</v>
      </c>
      <c r="AZ36" t="e">
        <f t="shared" si="34"/>
        <v>#VALUE!</v>
      </c>
      <c r="BA36" t="e">
        <f t="shared" si="34"/>
        <v>#VALUE!</v>
      </c>
      <c r="BB36" t="e">
        <f t="shared" si="34"/>
        <v>#VALUE!</v>
      </c>
      <c r="BC36" t="e">
        <f t="shared" si="34"/>
        <v>#VALUE!</v>
      </c>
      <c r="BD36" t="e">
        <f t="shared" si="34"/>
        <v>#VALUE!</v>
      </c>
      <c r="BE36" t="e">
        <f t="shared" si="34"/>
        <v>#VALUE!</v>
      </c>
      <c r="BF36" t="e">
        <f t="shared" si="34"/>
        <v>#VALUE!</v>
      </c>
      <c r="BG36" t="e">
        <f t="shared" si="34"/>
        <v>#VALUE!</v>
      </c>
      <c r="BH36" t="e">
        <f t="shared" si="34"/>
        <v>#VALUE!</v>
      </c>
      <c r="BI36" t="e">
        <f t="shared" si="34"/>
        <v>#VALUE!</v>
      </c>
    </row>
    <row r="37" spans="2:61" ht="13.5" thickBot="1">
      <c r="B37"/>
      <c r="C37"/>
      <c r="D37"/>
      <c r="E37"/>
      <c r="F37" t="str">
        <f aca="true" t="shared" si="35" ref="F37:M37">IF($D31&gt;0,AY31," ")</f>
        <v> </v>
      </c>
      <c r="G37" t="str">
        <f t="shared" si="35"/>
        <v> </v>
      </c>
      <c r="H37" t="str">
        <f t="shared" si="35"/>
        <v> </v>
      </c>
      <c r="I37" t="str">
        <f t="shared" si="35"/>
        <v> </v>
      </c>
      <c r="J37" t="str">
        <f t="shared" si="35"/>
        <v> </v>
      </c>
      <c r="K37" t="str">
        <f t="shared" si="35"/>
        <v> </v>
      </c>
      <c r="L37" t="str">
        <f t="shared" si="35"/>
        <v> </v>
      </c>
      <c r="M37" t="str">
        <f t="shared" si="35"/>
        <v> </v>
      </c>
      <c r="N37"/>
      <c r="O37"/>
      <c r="P37" t="str">
        <f>IF($D31&gt;0,BI31," ")</f>
        <v> </v>
      </c>
      <c r="Q37" s="1"/>
      <c r="AD37" s="17">
        <f>VLOOKUP(B37,alpha,2)</f>
        <v>0</v>
      </c>
      <c r="AE37" s="1"/>
      <c r="AF37" s="17" t="str">
        <f>IF(D37&gt;0,D37-10," ")</f>
        <v> </v>
      </c>
      <c r="AG37" s="1">
        <f t="shared" si="0"/>
        <v>27</v>
      </c>
      <c r="AI37" s="16" t="e">
        <f>INDEX(matrix5,AG37,AD37)</f>
        <v>#VALUE!</v>
      </c>
      <c r="AJ37" s="1">
        <f>IF(AG37=AF37,1,0)</f>
        <v>0</v>
      </c>
      <c r="AK37" s="1">
        <f>IF(AJ37=1,1/AI37,0)</f>
        <v>0</v>
      </c>
      <c r="AM37" s="16">
        <f aca="true" t="shared" si="36" ref="AM37:AW37">SUMPRODUCT($AK35:$AK38,F35:F38)</f>
        <v>0</v>
      </c>
      <c r="AN37" s="16">
        <f t="shared" si="36"/>
        <v>0</v>
      </c>
      <c r="AO37" s="16">
        <f t="shared" si="36"/>
        <v>0</v>
      </c>
      <c r="AP37" s="16">
        <f t="shared" si="36"/>
        <v>0</v>
      </c>
      <c r="AQ37" s="16">
        <f t="shared" si="36"/>
        <v>0</v>
      </c>
      <c r="AR37" s="16">
        <f t="shared" si="36"/>
        <v>0</v>
      </c>
      <c r="AS37" s="16">
        <f t="shared" si="36"/>
        <v>0</v>
      </c>
      <c r="AT37" s="16">
        <f t="shared" si="36"/>
        <v>0</v>
      </c>
      <c r="AU37" s="16">
        <f t="shared" si="36"/>
        <v>0</v>
      </c>
      <c r="AV37" s="16">
        <f t="shared" si="36"/>
        <v>0</v>
      </c>
      <c r="AW37" s="16">
        <f t="shared" si="36"/>
        <v>0</v>
      </c>
      <c r="AY37" t="e">
        <f aca="true" t="shared" si="37" ref="AY37:BI37">IF($AJ37=1,AM37,F37-$AI37*AM37)</f>
        <v>#VALUE!</v>
      </c>
      <c r="AZ37" t="e">
        <f t="shared" si="37"/>
        <v>#VALUE!</v>
      </c>
      <c r="BA37" t="e">
        <f t="shared" si="37"/>
        <v>#VALUE!</v>
      </c>
      <c r="BB37" t="e">
        <f t="shared" si="37"/>
        <v>#VALUE!</v>
      </c>
      <c r="BC37" t="e">
        <f t="shared" si="37"/>
        <v>#VALUE!</v>
      </c>
      <c r="BD37" t="e">
        <f t="shared" si="37"/>
        <v>#VALUE!</v>
      </c>
      <c r="BE37" t="e">
        <f t="shared" si="37"/>
        <v>#VALUE!</v>
      </c>
      <c r="BF37" t="e">
        <f t="shared" si="37"/>
        <v>#VALUE!</v>
      </c>
      <c r="BG37" t="e">
        <f t="shared" si="37"/>
        <v>#VALUE!</v>
      </c>
      <c r="BH37" t="e">
        <f t="shared" si="37"/>
        <v>#VALUE!</v>
      </c>
      <c r="BI37" t="e">
        <f t="shared" si="37"/>
        <v>#VALUE!</v>
      </c>
    </row>
    <row r="38" spans="2:61" ht="12.75">
      <c r="B38"/>
      <c r="C38"/>
      <c r="D38"/>
      <c r="E38"/>
      <c r="F38" t="str">
        <f aca="true" t="shared" si="38" ref="F38:M38">IF($D31&gt;0,AY32," ")</f>
        <v> </v>
      </c>
      <c r="G38" t="str">
        <f t="shared" si="38"/>
        <v> </v>
      </c>
      <c r="H38" t="str">
        <f t="shared" si="38"/>
        <v> </v>
      </c>
      <c r="I38" t="str">
        <f t="shared" si="38"/>
        <v> </v>
      </c>
      <c r="J38" t="str">
        <f t="shared" si="38"/>
        <v> </v>
      </c>
      <c r="K38" t="str">
        <f t="shared" si="38"/>
        <v> </v>
      </c>
      <c r="L38" t="str">
        <f t="shared" si="38"/>
        <v> </v>
      </c>
      <c r="M38" t="str">
        <f t="shared" si="38"/>
        <v> </v>
      </c>
      <c r="N38"/>
      <c r="O38"/>
      <c r="P38" t="str">
        <f>IF($D31&gt;0,BI32," ")</f>
        <v> </v>
      </c>
      <c r="Q38" s="1"/>
      <c r="AG38" s="1">
        <f t="shared" si="0"/>
        <v>28</v>
      </c>
      <c r="AI38" s="16" t="e">
        <f>INDEX(matrix5,AG38,AD37)</f>
        <v>#VALUE!</v>
      </c>
      <c r="AJ38" s="1">
        <f>IF(AG38=AF37,1,0)</f>
        <v>0</v>
      </c>
      <c r="AK38" s="1">
        <f>IF(AJ38=1,1/AI38,0)</f>
        <v>0</v>
      </c>
      <c r="AY38" t="e">
        <f aca="true" t="shared" si="39" ref="AY38:BI38">IF($AJ38=1,AM37,F38-$AI38*AM37)</f>
        <v>#VALUE!</v>
      </c>
      <c r="AZ38" t="e">
        <f t="shared" si="39"/>
        <v>#VALUE!</v>
      </c>
      <c r="BA38" t="e">
        <f t="shared" si="39"/>
        <v>#VALUE!</v>
      </c>
      <c r="BB38" t="e">
        <f t="shared" si="39"/>
        <v>#VALUE!</v>
      </c>
      <c r="BC38" t="e">
        <f t="shared" si="39"/>
        <v>#VALUE!</v>
      </c>
      <c r="BD38" t="e">
        <f t="shared" si="39"/>
        <v>#VALUE!</v>
      </c>
      <c r="BE38" t="e">
        <f t="shared" si="39"/>
        <v>#VALUE!</v>
      </c>
      <c r="BF38" t="e">
        <f t="shared" si="39"/>
        <v>#VALUE!</v>
      </c>
      <c r="BG38" t="e">
        <f t="shared" si="39"/>
        <v>#VALUE!</v>
      </c>
      <c r="BH38" t="e">
        <f t="shared" si="39"/>
        <v>#VALUE!</v>
      </c>
      <c r="BI38" t="e">
        <f t="shared" si="39"/>
        <v>#VALUE!</v>
      </c>
    </row>
    <row r="39" spans="2:33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1"/>
      <c r="AG39" s="1">
        <f t="shared" si="0"/>
        <v>29</v>
      </c>
    </row>
    <row r="40" spans="2:33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1"/>
      <c r="AG40" s="1">
        <f t="shared" si="0"/>
        <v>30</v>
      </c>
    </row>
    <row r="41" spans="2:61" ht="15.75">
      <c r="B41"/>
      <c r="C41"/>
      <c r="D41"/>
      <c r="E41"/>
      <c r="F41" t="str">
        <f aca="true" t="shared" si="40" ref="F41:M41">IF($D37&gt;0,AY35," ")</f>
        <v> </v>
      </c>
      <c r="G41" t="str">
        <f t="shared" si="40"/>
        <v> </v>
      </c>
      <c r="H41" t="str">
        <f t="shared" si="40"/>
        <v> </v>
      </c>
      <c r="I41" t="str">
        <f t="shared" si="40"/>
        <v> </v>
      </c>
      <c r="J41" t="str">
        <f t="shared" si="40"/>
        <v> </v>
      </c>
      <c r="K41" t="str">
        <f t="shared" si="40"/>
        <v> </v>
      </c>
      <c r="L41" t="str">
        <f t="shared" si="40"/>
        <v> </v>
      </c>
      <c r="M41" t="str">
        <f t="shared" si="40"/>
        <v> </v>
      </c>
      <c r="N41"/>
      <c r="O41"/>
      <c r="P41" t="str">
        <f>IF($D37&gt;0,BI35," ")</f>
        <v> </v>
      </c>
      <c r="Q41" s="1"/>
      <c r="AF41" s="15" t="e">
        <f>MOD(AF43,6)</f>
        <v>#VALUE!</v>
      </c>
      <c r="AG41" s="1">
        <f t="shared" si="0"/>
        <v>31</v>
      </c>
      <c r="AI41" s="11" t="e">
        <f>INDEX(matrix5,AG41,AD43)</f>
        <v>#VALUE!</v>
      </c>
      <c r="AJ41" s="1">
        <f>IF(AG41=AF43,1,0)</f>
        <v>0</v>
      </c>
      <c r="AK41" s="1">
        <f>IF(AJ41=1,1/AI41,0)</f>
        <v>0</v>
      </c>
      <c r="AY41" t="e">
        <f aca="true" t="shared" si="41" ref="AY41:BI41">IF($AJ41=1,AM43,F41-$AI41*AM43)</f>
        <v>#VALUE!</v>
      </c>
      <c r="AZ41" t="e">
        <f t="shared" si="41"/>
        <v>#VALUE!</v>
      </c>
      <c r="BA41" t="e">
        <f t="shared" si="41"/>
        <v>#VALUE!</v>
      </c>
      <c r="BB41" t="e">
        <f t="shared" si="41"/>
        <v>#VALUE!</v>
      </c>
      <c r="BC41" t="e">
        <f t="shared" si="41"/>
        <v>#VALUE!</v>
      </c>
      <c r="BD41" t="e">
        <f t="shared" si="41"/>
        <v>#VALUE!</v>
      </c>
      <c r="BE41" t="e">
        <f t="shared" si="41"/>
        <v>#VALUE!</v>
      </c>
      <c r="BF41" t="e">
        <f t="shared" si="41"/>
        <v>#VALUE!</v>
      </c>
      <c r="BG41" t="e">
        <f t="shared" si="41"/>
        <v>#VALUE!</v>
      </c>
      <c r="BH41" t="e">
        <f t="shared" si="41"/>
        <v>#VALUE!</v>
      </c>
      <c r="BI41" t="e">
        <f t="shared" si="41"/>
        <v>#VALUE!</v>
      </c>
    </row>
    <row r="42" spans="2:61" ht="13.5" thickBot="1">
      <c r="B42"/>
      <c r="C42"/>
      <c r="D42"/>
      <c r="E42"/>
      <c r="F42" t="str">
        <f aca="true" t="shared" si="42" ref="F42:M42">IF($D37&gt;0,AY36," ")</f>
        <v> </v>
      </c>
      <c r="G42" t="str">
        <f t="shared" si="42"/>
        <v> </v>
      </c>
      <c r="H42" t="str">
        <f t="shared" si="42"/>
        <v> </v>
      </c>
      <c r="I42" t="str">
        <f t="shared" si="42"/>
        <v> </v>
      </c>
      <c r="J42" t="str">
        <f t="shared" si="42"/>
        <v> </v>
      </c>
      <c r="K42" t="str">
        <f t="shared" si="42"/>
        <v> </v>
      </c>
      <c r="L42" t="str">
        <f t="shared" si="42"/>
        <v> </v>
      </c>
      <c r="M42" t="str">
        <f t="shared" si="42"/>
        <v> </v>
      </c>
      <c r="N42"/>
      <c r="O42"/>
      <c r="P42" t="str">
        <f>IF($D37&gt;0,BI36," ")</f>
        <v> </v>
      </c>
      <c r="Q42" s="1"/>
      <c r="AG42" s="1">
        <f t="shared" si="0"/>
        <v>32</v>
      </c>
      <c r="AI42" s="16" t="e">
        <f>INDEX(matrix5,AG42,AD43)</f>
        <v>#VALUE!</v>
      </c>
      <c r="AJ42" s="1">
        <f>IF(AG42=AF43,1,0)</f>
        <v>0</v>
      </c>
      <c r="AK42" s="1">
        <f>IF(AJ42=1,1/AI42,0)</f>
        <v>0</v>
      </c>
      <c r="AY42" t="e">
        <f aca="true" t="shared" si="43" ref="AY42:BI42">IF($AJ42=1,AM43,F42-$AI42*AM43)</f>
        <v>#VALUE!</v>
      </c>
      <c r="AZ42" t="e">
        <f t="shared" si="43"/>
        <v>#VALUE!</v>
      </c>
      <c r="BA42" t="e">
        <f t="shared" si="43"/>
        <v>#VALUE!</v>
      </c>
      <c r="BB42" t="e">
        <f t="shared" si="43"/>
        <v>#VALUE!</v>
      </c>
      <c r="BC42" t="e">
        <f t="shared" si="43"/>
        <v>#VALUE!</v>
      </c>
      <c r="BD42" t="e">
        <f t="shared" si="43"/>
        <v>#VALUE!</v>
      </c>
      <c r="BE42" t="e">
        <f t="shared" si="43"/>
        <v>#VALUE!</v>
      </c>
      <c r="BF42" t="e">
        <f t="shared" si="43"/>
        <v>#VALUE!</v>
      </c>
      <c r="BG42" t="e">
        <f t="shared" si="43"/>
        <v>#VALUE!</v>
      </c>
      <c r="BH42" t="e">
        <f t="shared" si="43"/>
        <v>#VALUE!</v>
      </c>
      <c r="BI42" t="e">
        <f t="shared" si="43"/>
        <v>#VALUE!</v>
      </c>
    </row>
    <row r="43" spans="2:61" ht="13.5" thickBot="1">
      <c r="B43"/>
      <c r="C43"/>
      <c r="D43"/>
      <c r="E43"/>
      <c r="F43" t="str">
        <f aca="true" t="shared" si="44" ref="F43:M43">IF($D37&gt;0,AY37," ")</f>
        <v> </v>
      </c>
      <c r="G43" t="str">
        <f t="shared" si="44"/>
        <v> </v>
      </c>
      <c r="H43" t="str">
        <f t="shared" si="44"/>
        <v> </v>
      </c>
      <c r="I43" t="str">
        <f t="shared" si="44"/>
        <v> </v>
      </c>
      <c r="J43" t="str">
        <f t="shared" si="44"/>
        <v> </v>
      </c>
      <c r="K43" t="str">
        <f t="shared" si="44"/>
        <v> </v>
      </c>
      <c r="L43" t="str">
        <f t="shared" si="44"/>
        <v> </v>
      </c>
      <c r="M43" t="str">
        <f t="shared" si="44"/>
        <v> </v>
      </c>
      <c r="N43"/>
      <c r="O43"/>
      <c r="P43" t="str">
        <f>IF($D37&gt;0,BI37," ")</f>
        <v> </v>
      </c>
      <c r="Q43" s="1"/>
      <c r="AD43" s="17">
        <f>VLOOKUP(B43,alpha,2)</f>
        <v>0</v>
      </c>
      <c r="AE43" s="1"/>
      <c r="AF43" s="17" t="str">
        <f>IF(D43&gt;0,D43-10," ")</f>
        <v> </v>
      </c>
      <c r="AG43" s="1">
        <f t="shared" si="0"/>
        <v>33</v>
      </c>
      <c r="AI43" s="16" t="e">
        <f>INDEX(matrix5,AG43,AD43)</f>
        <v>#VALUE!</v>
      </c>
      <c r="AJ43" s="1">
        <f>IF(AG43=AF43,1,0)</f>
        <v>0</v>
      </c>
      <c r="AK43" s="1">
        <f>IF(AJ43=1,1/AI43,0)</f>
        <v>0</v>
      </c>
      <c r="AM43" s="16">
        <f aca="true" t="shared" si="45" ref="AM43:AW43">SUMPRODUCT($AK41:$AK44,F41:F44)</f>
        <v>0</v>
      </c>
      <c r="AN43" s="16">
        <f t="shared" si="45"/>
        <v>0</v>
      </c>
      <c r="AO43" s="16">
        <f t="shared" si="45"/>
        <v>0</v>
      </c>
      <c r="AP43" s="16">
        <f t="shared" si="45"/>
        <v>0</v>
      </c>
      <c r="AQ43" s="16">
        <f t="shared" si="45"/>
        <v>0</v>
      </c>
      <c r="AR43" s="16">
        <f t="shared" si="45"/>
        <v>0</v>
      </c>
      <c r="AS43" s="16">
        <f t="shared" si="45"/>
        <v>0</v>
      </c>
      <c r="AT43" s="16">
        <f t="shared" si="45"/>
        <v>0</v>
      </c>
      <c r="AU43" s="16">
        <f t="shared" si="45"/>
        <v>0</v>
      </c>
      <c r="AV43" s="16">
        <f t="shared" si="45"/>
        <v>0</v>
      </c>
      <c r="AW43" s="16">
        <f t="shared" si="45"/>
        <v>0</v>
      </c>
      <c r="AY43" t="e">
        <f aca="true" t="shared" si="46" ref="AY43:BI43">IF($AJ43=1,AM43,F43-$AI43*AM43)</f>
        <v>#VALUE!</v>
      </c>
      <c r="AZ43" t="e">
        <f t="shared" si="46"/>
        <v>#VALUE!</v>
      </c>
      <c r="BA43" t="e">
        <f t="shared" si="46"/>
        <v>#VALUE!</v>
      </c>
      <c r="BB43" t="e">
        <f t="shared" si="46"/>
        <v>#VALUE!</v>
      </c>
      <c r="BC43" t="e">
        <f t="shared" si="46"/>
        <v>#VALUE!</v>
      </c>
      <c r="BD43" t="e">
        <f t="shared" si="46"/>
        <v>#VALUE!</v>
      </c>
      <c r="BE43" t="e">
        <f t="shared" si="46"/>
        <v>#VALUE!</v>
      </c>
      <c r="BF43" t="e">
        <f t="shared" si="46"/>
        <v>#VALUE!</v>
      </c>
      <c r="BG43" t="e">
        <f t="shared" si="46"/>
        <v>#VALUE!</v>
      </c>
      <c r="BH43" t="e">
        <f t="shared" si="46"/>
        <v>#VALUE!</v>
      </c>
      <c r="BI43" t="e">
        <f t="shared" si="46"/>
        <v>#VALUE!</v>
      </c>
    </row>
    <row r="44" spans="2:61" ht="12.75">
      <c r="B44"/>
      <c r="C44"/>
      <c r="D44"/>
      <c r="E44"/>
      <c r="F44" t="str">
        <f aca="true" t="shared" si="47" ref="F44:M44">IF($D37&gt;0,AY38," ")</f>
        <v> </v>
      </c>
      <c r="G44" t="str">
        <f t="shared" si="47"/>
        <v> </v>
      </c>
      <c r="H44" t="str">
        <f t="shared" si="47"/>
        <v> </v>
      </c>
      <c r="I44" t="str">
        <f t="shared" si="47"/>
        <v> </v>
      </c>
      <c r="J44" t="str">
        <f t="shared" si="47"/>
        <v> </v>
      </c>
      <c r="K44" t="str">
        <f t="shared" si="47"/>
        <v> </v>
      </c>
      <c r="L44" t="str">
        <f t="shared" si="47"/>
        <v> </v>
      </c>
      <c r="M44" t="str">
        <f t="shared" si="47"/>
        <v> </v>
      </c>
      <c r="N44"/>
      <c r="O44"/>
      <c r="P44" t="str">
        <f>IF($D37&gt;0,BI38," ")</f>
        <v> </v>
      </c>
      <c r="Q44" s="1"/>
      <c r="AG44" s="1">
        <f t="shared" si="0"/>
        <v>34</v>
      </c>
      <c r="AI44" s="16" t="e">
        <f>INDEX(matrix5,AG44,AD43)</f>
        <v>#VALUE!</v>
      </c>
      <c r="AJ44" s="1">
        <f>IF(AG44=AF43,1,0)</f>
        <v>0</v>
      </c>
      <c r="AK44" s="1">
        <f>IF(AJ44=1,1/AI44,0)</f>
        <v>0</v>
      </c>
      <c r="AY44" t="e">
        <f aca="true" t="shared" si="48" ref="AY44:BI44">IF($AJ44=1,AM43,F44-$AI44*AM43)</f>
        <v>#VALUE!</v>
      </c>
      <c r="AZ44" t="e">
        <f t="shared" si="48"/>
        <v>#VALUE!</v>
      </c>
      <c r="BA44" t="e">
        <f t="shared" si="48"/>
        <v>#VALUE!</v>
      </c>
      <c r="BB44" t="e">
        <f t="shared" si="48"/>
        <v>#VALUE!</v>
      </c>
      <c r="BC44" t="e">
        <f t="shared" si="48"/>
        <v>#VALUE!</v>
      </c>
      <c r="BD44" t="e">
        <f t="shared" si="48"/>
        <v>#VALUE!</v>
      </c>
      <c r="BE44" t="e">
        <f t="shared" si="48"/>
        <v>#VALUE!</v>
      </c>
      <c r="BF44" t="e">
        <f t="shared" si="48"/>
        <v>#VALUE!</v>
      </c>
      <c r="BG44" t="e">
        <f t="shared" si="48"/>
        <v>#VALUE!</v>
      </c>
      <c r="BH44" t="e">
        <f t="shared" si="48"/>
        <v>#VALUE!</v>
      </c>
      <c r="BI44" t="e">
        <f t="shared" si="48"/>
        <v>#VALUE!</v>
      </c>
    </row>
    <row r="45" spans="2:33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 s="1"/>
      <c r="AG45" s="1">
        <f t="shared" si="0"/>
        <v>35</v>
      </c>
    </row>
    <row r="46" spans="2:33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 s="1"/>
      <c r="AG46" s="1">
        <f t="shared" si="0"/>
        <v>36</v>
      </c>
    </row>
    <row r="47" spans="2:61" ht="15.75">
      <c r="B47"/>
      <c r="C47"/>
      <c r="D47"/>
      <c r="E47"/>
      <c r="F47" t="str">
        <f aca="true" t="shared" si="49" ref="F47:M47">IF($D43&gt;0,AY41," ")</f>
        <v> </v>
      </c>
      <c r="G47" t="str">
        <f t="shared" si="49"/>
        <v> </v>
      </c>
      <c r="H47" t="str">
        <f t="shared" si="49"/>
        <v> </v>
      </c>
      <c r="I47" t="str">
        <f t="shared" si="49"/>
        <v> </v>
      </c>
      <c r="J47" t="str">
        <f t="shared" si="49"/>
        <v> </v>
      </c>
      <c r="K47" t="str">
        <f t="shared" si="49"/>
        <v> </v>
      </c>
      <c r="L47" t="str">
        <f t="shared" si="49"/>
        <v> </v>
      </c>
      <c r="M47" t="str">
        <f t="shared" si="49"/>
        <v> </v>
      </c>
      <c r="N47"/>
      <c r="O47"/>
      <c r="P47" t="str">
        <f>IF($D43&gt;0,BI41," ")</f>
        <v> </v>
      </c>
      <c r="Q47" s="1"/>
      <c r="AF47" s="15" t="e">
        <f>MOD(AF49,6)</f>
        <v>#VALUE!</v>
      </c>
      <c r="AG47" s="1">
        <f t="shared" si="0"/>
        <v>37</v>
      </c>
      <c r="AI47" s="11" t="e">
        <f>INDEX(matrix5,AG47,AD49)</f>
        <v>#VALUE!</v>
      </c>
      <c r="AJ47" s="1">
        <f>IF(AG47=AF49,1,0)</f>
        <v>0</v>
      </c>
      <c r="AK47" s="1">
        <f>IF(AJ47=1,1/AI47,0)</f>
        <v>0</v>
      </c>
      <c r="AY47" t="e">
        <f aca="true" t="shared" si="50" ref="AY47:BI47">IF($AJ47=1,AM49,F47-$AI47*AM49)</f>
        <v>#VALUE!</v>
      </c>
      <c r="AZ47" t="e">
        <f t="shared" si="50"/>
        <v>#VALUE!</v>
      </c>
      <c r="BA47" t="e">
        <f t="shared" si="50"/>
        <v>#VALUE!</v>
      </c>
      <c r="BB47" t="e">
        <f t="shared" si="50"/>
        <v>#VALUE!</v>
      </c>
      <c r="BC47" t="e">
        <f t="shared" si="50"/>
        <v>#VALUE!</v>
      </c>
      <c r="BD47" t="e">
        <f t="shared" si="50"/>
        <v>#VALUE!</v>
      </c>
      <c r="BE47" t="e">
        <f t="shared" si="50"/>
        <v>#VALUE!</v>
      </c>
      <c r="BF47" t="e">
        <f t="shared" si="50"/>
        <v>#VALUE!</v>
      </c>
      <c r="BG47" t="e">
        <f t="shared" si="50"/>
        <v>#VALUE!</v>
      </c>
      <c r="BH47" t="e">
        <f t="shared" si="50"/>
        <v>#VALUE!</v>
      </c>
      <c r="BI47" t="e">
        <f t="shared" si="50"/>
        <v>#VALUE!</v>
      </c>
    </row>
    <row r="48" spans="2:61" ht="13.5" thickBot="1">
      <c r="B48"/>
      <c r="C48"/>
      <c r="D48"/>
      <c r="E48"/>
      <c r="F48" t="str">
        <f aca="true" t="shared" si="51" ref="F48:M48">IF($D43&gt;0,AY42," ")</f>
        <v> </v>
      </c>
      <c r="G48" t="str">
        <f t="shared" si="51"/>
        <v> </v>
      </c>
      <c r="H48" t="str">
        <f t="shared" si="51"/>
        <v> </v>
      </c>
      <c r="I48" t="str">
        <f t="shared" si="51"/>
        <v> </v>
      </c>
      <c r="J48" t="str">
        <f t="shared" si="51"/>
        <v> </v>
      </c>
      <c r="K48" t="str">
        <f t="shared" si="51"/>
        <v> </v>
      </c>
      <c r="L48" t="str">
        <f t="shared" si="51"/>
        <v> </v>
      </c>
      <c r="M48" t="str">
        <f t="shared" si="51"/>
        <v> </v>
      </c>
      <c r="N48"/>
      <c r="O48"/>
      <c r="P48" t="str">
        <f>IF($D43&gt;0,BI42," ")</f>
        <v> </v>
      </c>
      <c r="Q48" s="1"/>
      <c r="AG48" s="1">
        <f t="shared" si="0"/>
        <v>38</v>
      </c>
      <c r="AI48" s="16" t="e">
        <f>INDEX(matrix5,AG48,AD49)</f>
        <v>#VALUE!</v>
      </c>
      <c r="AJ48" s="1">
        <f>IF(AG48=AF49,1,0)</f>
        <v>0</v>
      </c>
      <c r="AK48" s="1">
        <f>IF(AJ48=1,1/AI48,0)</f>
        <v>0</v>
      </c>
      <c r="AY48" t="e">
        <f aca="true" t="shared" si="52" ref="AY48:BI48">IF($AJ48=1,AM49,F48-$AI48*AM49)</f>
        <v>#VALUE!</v>
      </c>
      <c r="AZ48" t="e">
        <f t="shared" si="52"/>
        <v>#VALUE!</v>
      </c>
      <c r="BA48" t="e">
        <f t="shared" si="52"/>
        <v>#VALUE!</v>
      </c>
      <c r="BB48" t="e">
        <f t="shared" si="52"/>
        <v>#VALUE!</v>
      </c>
      <c r="BC48" t="e">
        <f t="shared" si="52"/>
        <v>#VALUE!</v>
      </c>
      <c r="BD48" t="e">
        <f t="shared" si="52"/>
        <v>#VALUE!</v>
      </c>
      <c r="BE48" t="e">
        <f t="shared" si="52"/>
        <v>#VALUE!</v>
      </c>
      <c r="BF48" t="e">
        <f t="shared" si="52"/>
        <v>#VALUE!</v>
      </c>
      <c r="BG48" t="e">
        <f t="shared" si="52"/>
        <v>#VALUE!</v>
      </c>
      <c r="BH48" t="e">
        <f t="shared" si="52"/>
        <v>#VALUE!</v>
      </c>
      <c r="BI48" t="e">
        <f t="shared" si="52"/>
        <v>#VALUE!</v>
      </c>
    </row>
    <row r="49" spans="2:61" ht="13.5" thickBot="1">
      <c r="B49"/>
      <c r="C49"/>
      <c r="D49"/>
      <c r="E49"/>
      <c r="F49" t="str">
        <f aca="true" t="shared" si="53" ref="F49:M49">IF($D43&gt;0,AY43," ")</f>
        <v> </v>
      </c>
      <c r="G49" t="str">
        <f t="shared" si="53"/>
        <v> </v>
      </c>
      <c r="H49" t="str">
        <f t="shared" si="53"/>
        <v> </v>
      </c>
      <c r="I49" t="str">
        <f t="shared" si="53"/>
        <v> </v>
      </c>
      <c r="J49" t="str">
        <f t="shared" si="53"/>
        <v> </v>
      </c>
      <c r="K49" t="str">
        <f t="shared" si="53"/>
        <v> </v>
      </c>
      <c r="L49" t="str">
        <f t="shared" si="53"/>
        <v> </v>
      </c>
      <c r="M49" t="str">
        <f t="shared" si="53"/>
        <v> </v>
      </c>
      <c r="N49"/>
      <c r="O49"/>
      <c r="P49" t="str">
        <f>IF($D43&gt;0,BI43," ")</f>
        <v> </v>
      </c>
      <c r="Q49" s="1"/>
      <c r="AD49" s="17">
        <f>VLOOKUP(B49,alpha,2)</f>
        <v>0</v>
      </c>
      <c r="AE49" s="1"/>
      <c r="AF49" s="17" t="str">
        <f>IF(D49&gt;0,D49-10," ")</f>
        <v> </v>
      </c>
      <c r="AG49" s="1">
        <f t="shared" si="0"/>
        <v>39</v>
      </c>
      <c r="AI49" s="16" t="e">
        <f>INDEX(matrix5,AG49,AD49)</f>
        <v>#VALUE!</v>
      </c>
      <c r="AJ49" s="1">
        <f>IF(AG49=AF49,1,0)</f>
        <v>0</v>
      </c>
      <c r="AK49" s="1">
        <f>IF(AJ49=1,1/AI49,0)</f>
        <v>0</v>
      </c>
      <c r="AM49" s="16">
        <f aca="true" t="shared" si="54" ref="AM49:AW49">SUMPRODUCT($AK47:$AK50,F47:F50)</f>
        <v>0</v>
      </c>
      <c r="AN49" s="16">
        <f t="shared" si="54"/>
        <v>0</v>
      </c>
      <c r="AO49" s="16">
        <f t="shared" si="54"/>
        <v>0</v>
      </c>
      <c r="AP49" s="16">
        <f t="shared" si="54"/>
        <v>0</v>
      </c>
      <c r="AQ49" s="16">
        <f t="shared" si="54"/>
        <v>0</v>
      </c>
      <c r="AR49" s="16">
        <f t="shared" si="54"/>
        <v>0</v>
      </c>
      <c r="AS49" s="16">
        <f t="shared" si="54"/>
        <v>0</v>
      </c>
      <c r="AT49" s="16">
        <f t="shared" si="54"/>
        <v>0</v>
      </c>
      <c r="AU49" s="16">
        <f t="shared" si="54"/>
        <v>0</v>
      </c>
      <c r="AV49" s="16">
        <f t="shared" si="54"/>
        <v>0</v>
      </c>
      <c r="AW49" s="16">
        <f t="shared" si="54"/>
        <v>0</v>
      </c>
      <c r="AY49" t="e">
        <f aca="true" t="shared" si="55" ref="AY49:BI49">IF($AJ49=1,AM49,F49-$AI49*AM49)</f>
        <v>#VALUE!</v>
      </c>
      <c r="AZ49" t="e">
        <f t="shared" si="55"/>
        <v>#VALUE!</v>
      </c>
      <c r="BA49" t="e">
        <f t="shared" si="55"/>
        <v>#VALUE!</v>
      </c>
      <c r="BB49" t="e">
        <f t="shared" si="55"/>
        <v>#VALUE!</v>
      </c>
      <c r="BC49" t="e">
        <f t="shared" si="55"/>
        <v>#VALUE!</v>
      </c>
      <c r="BD49" t="e">
        <f t="shared" si="55"/>
        <v>#VALUE!</v>
      </c>
      <c r="BE49" t="e">
        <f t="shared" si="55"/>
        <v>#VALUE!</v>
      </c>
      <c r="BF49" t="e">
        <f t="shared" si="55"/>
        <v>#VALUE!</v>
      </c>
      <c r="BG49" t="e">
        <f t="shared" si="55"/>
        <v>#VALUE!</v>
      </c>
      <c r="BH49" t="e">
        <f t="shared" si="55"/>
        <v>#VALUE!</v>
      </c>
      <c r="BI49" t="e">
        <f t="shared" si="55"/>
        <v>#VALUE!</v>
      </c>
    </row>
    <row r="50" spans="2:61" ht="12.75">
      <c r="B50"/>
      <c r="C50"/>
      <c r="D50"/>
      <c r="E50"/>
      <c r="F50" t="str">
        <f aca="true" t="shared" si="56" ref="F50:M50">IF($D43&gt;0,AY44," ")</f>
        <v> </v>
      </c>
      <c r="G50" t="str">
        <f t="shared" si="56"/>
        <v> </v>
      </c>
      <c r="H50" t="str">
        <f t="shared" si="56"/>
        <v> </v>
      </c>
      <c r="I50" t="str">
        <f t="shared" si="56"/>
        <v> </v>
      </c>
      <c r="J50" t="str">
        <f t="shared" si="56"/>
        <v> </v>
      </c>
      <c r="K50" t="str">
        <f t="shared" si="56"/>
        <v> </v>
      </c>
      <c r="L50" t="str">
        <f t="shared" si="56"/>
        <v> </v>
      </c>
      <c r="M50" t="str">
        <f t="shared" si="56"/>
        <v> </v>
      </c>
      <c r="N50"/>
      <c r="O50"/>
      <c r="P50" t="str">
        <f>IF($D43&gt;0,BI44," ")</f>
        <v> </v>
      </c>
      <c r="Q50" s="1"/>
      <c r="AG50" s="1">
        <f t="shared" si="0"/>
        <v>40</v>
      </c>
      <c r="AI50" s="16" t="e">
        <f>INDEX(matrix5,AG50,AD49)</f>
        <v>#VALUE!</v>
      </c>
      <c r="AJ50" s="1">
        <f>IF(AG50=AF49,1,0)</f>
        <v>0</v>
      </c>
      <c r="AK50" s="1">
        <f>IF(AJ50=1,1/AI50,0)</f>
        <v>0</v>
      </c>
      <c r="AY50" t="e">
        <f aca="true" t="shared" si="57" ref="AY50:BI50">IF($AJ50=1,AM49,F50-$AI50*AM49)</f>
        <v>#VALUE!</v>
      </c>
      <c r="AZ50" t="e">
        <f t="shared" si="57"/>
        <v>#VALUE!</v>
      </c>
      <c r="BA50" t="e">
        <f t="shared" si="57"/>
        <v>#VALUE!</v>
      </c>
      <c r="BB50" t="e">
        <f t="shared" si="57"/>
        <v>#VALUE!</v>
      </c>
      <c r="BC50" t="e">
        <f t="shared" si="57"/>
        <v>#VALUE!</v>
      </c>
      <c r="BD50" t="e">
        <f t="shared" si="57"/>
        <v>#VALUE!</v>
      </c>
      <c r="BE50" t="e">
        <f t="shared" si="57"/>
        <v>#VALUE!</v>
      </c>
      <c r="BF50" t="e">
        <f t="shared" si="57"/>
        <v>#VALUE!</v>
      </c>
      <c r="BG50" t="e">
        <f t="shared" si="57"/>
        <v>#VALUE!</v>
      </c>
      <c r="BH50" t="e">
        <f t="shared" si="57"/>
        <v>#VALUE!</v>
      </c>
      <c r="BI50" t="e">
        <f t="shared" si="57"/>
        <v>#VALUE!</v>
      </c>
    </row>
    <row r="51" spans="2:33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1"/>
      <c r="AG51" s="1">
        <f t="shared" si="0"/>
        <v>41</v>
      </c>
    </row>
    <row r="52" spans="2:33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"/>
      <c r="AG52" s="1">
        <f t="shared" si="0"/>
        <v>42</v>
      </c>
    </row>
    <row r="53" spans="2:61" ht="15.75">
      <c r="B53"/>
      <c r="C53"/>
      <c r="D53"/>
      <c r="E53"/>
      <c r="F53" t="str">
        <f aca="true" t="shared" si="58" ref="F53:M53">IF($D49&gt;0,AY47," ")</f>
        <v> </v>
      </c>
      <c r="G53" t="str">
        <f t="shared" si="58"/>
        <v> </v>
      </c>
      <c r="H53" t="str">
        <f t="shared" si="58"/>
        <v> </v>
      </c>
      <c r="I53" t="str">
        <f t="shared" si="58"/>
        <v> </v>
      </c>
      <c r="J53" t="str">
        <f t="shared" si="58"/>
        <v> </v>
      </c>
      <c r="K53" t="str">
        <f t="shared" si="58"/>
        <v> </v>
      </c>
      <c r="L53" t="str">
        <f t="shared" si="58"/>
        <v> </v>
      </c>
      <c r="M53" t="str">
        <f t="shared" si="58"/>
        <v> </v>
      </c>
      <c r="N53"/>
      <c r="O53"/>
      <c r="P53" t="str">
        <f>IF($D49&gt;0,BI47," ")</f>
        <v> </v>
      </c>
      <c r="Q53" s="1"/>
      <c r="AF53" s="15" t="e">
        <f>MOD(AF55,6)</f>
        <v>#VALUE!</v>
      </c>
      <c r="AG53" s="1">
        <f t="shared" si="0"/>
        <v>43</v>
      </c>
      <c r="AI53" s="11" t="e">
        <f>INDEX(matrix5,AG53,AD55)</f>
        <v>#VALUE!</v>
      </c>
      <c r="AJ53" s="1">
        <f>IF(AG53=AF55,1,0)</f>
        <v>0</v>
      </c>
      <c r="AK53" s="1">
        <f>IF(AJ53=1,1/AI53,0)</f>
        <v>0</v>
      </c>
      <c r="AY53" t="e">
        <f aca="true" t="shared" si="59" ref="AY53:BI53">IF($AJ53=1,AM55,F53-$AI53*AM55)</f>
        <v>#VALUE!</v>
      </c>
      <c r="AZ53" t="e">
        <f t="shared" si="59"/>
        <v>#VALUE!</v>
      </c>
      <c r="BA53" t="e">
        <f t="shared" si="59"/>
        <v>#VALUE!</v>
      </c>
      <c r="BB53" t="e">
        <f t="shared" si="59"/>
        <v>#VALUE!</v>
      </c>
      <c r="BC53" t="e">
        <f t="shared" si="59"/>
        <v>#VALUE!</v>
      </c>
      <c r="BD53" t="e">
        <f t="shared" si="59"/>
        <v>#VALUE!</v>
      </c>
      <c r="BE53" t="e">
        <f t="shared" si="59"/>
        <v>#VALUE!</v>
      </c>
      <c r="BF53" t="e">
        <f t="shared" si="59"/>
        <v>#VALUE!</v>
      </c>
      <c r="BG53" t="e">
        <f t="shared" si="59"/>
        <v>#VALUE!</v>
      </c>
      <c r="BH53" t="e">
        <f t="shared" si="59"/>
        <v>#VALUE!</v>
      </c>
      <c r="BI53" t="e">
        <f t="shared" si="59"/>
        <v>#VALUE!</v>
      </c>
    </row>
    <row r="54" spans="2:61" ht="13.5" thickBot="1">
      <c r="B54"/>
      <c r="C54"/>
      <c r="D54"/>
      <c r="E54"/>
      <c r="F54" t="str">
        <f aca="true" t="shared" si="60" ref="F54:M54">IF($D49&gt;0,AY48," ")</f>
        <v> </v>
      </c>
      <c r="G54" t="str">
        <f t="shared" si="60"/>
        <v> </v>
      </c>
      <c r="H54" t="str">
        <f t="shared" si="60"/>
        <v> </v>
      </c>
      <c r="I54" t="str">
        <f t="shared" si="60"/>
        <v> </v>
      </c>
      <c r="J54" t="str">
        <f t="shared" si="60"/>
        <v> </v>
      </c>
      <c r="K54" t="str">
        <f t="shared" si="60"/>
        <v> </v>
      </c>
      <c r="L54" t="str">
        <f t="shared" si="60"/>
        <v> </v>
      </c>
      <c r="M54" t="str">
        <f t="shared" si="60"/>
        <v> </v>
      </c>
      <c r="N54"/>
      <c r="O54"/>
      <c r="P54" t="str">
        <f>IF($D49&gt;0,BI48," ")</f>
        <v> </v>
      </c>
      <c r="Q54" s="1"/>
      <c r="AG54" s="1">
        <f t="shared" si="0"/>
        <v>44</v>
      </c>
      <c r="AI54" s="16" t="e">
        <f>INDEX(matrix5,AG54,AD55)</f>
        <v>#VALUE!</v>
      </c>
      <c r="AJ54" s="1">
        <f>IF(AG54=AF55,1,0)</f>
        <v>0</v>
      </c>
      <c r="AK54" s="1">
        <f>IF(AJ54=1,1/AI54,0)</f>
        <v>0</v>
      </c>
      <c r="AY54" t="e">
        <f aca="true" t="shared" si="61" ref="AY54:BI54">IF($AJ54=1,AM55,F54-$AI54*AM55)</f>
        <v>#VALUE!</v>
      </c>
      <c r="AZ54" t="e">
        <f t="shared" si="61"/>
        <v>#VALUE!</v>
      </c>
      <c r="BA54" t="e">
        <f t="shared" si="61"/>
        <v>#VALUE!</v>
      </c>
      <c r="BB54" t="e">
        <f t="shared" si="61"/>
        <v>#VALUE!</v>
      </c>
      <c r="BC54" t="e">
        <f t="shared" si="61"/>
        <v>#VALUE!</v>
      </c>
      <c r="BD54" t="e">
        <f t="shared" si="61"/>
        <v>#VALUE!</v>
      </c>
      <c r="BE54" t="e">
        <f t="shared" si="61"/>
        <v>#VALUE!</v>
      </c>
      <c r="BF54" t="e">
        <f t="shared" si="61"/>
        <v>#VALUE!</v>
      </c>
      <c r="BG54" t="e">
        <f t="shared" si="61"/>
        <v>#VALUE!</v>
      </c>
      <c r="BH54" t="e">
        <f t="shared" si="61"/>
        <v>#VALUE!</v>
      </c>
      <c r="BI54" t="e">
        <f t="shared" si="61"/>
        <v>#VALUE!</v>
      </c>
    </row>
    <row r="55" spans="2:61" ht="13.5" thickBot="1">
      <c r="B55"/>
      <c r="C55"/>
      <c r="D55"/>
      <c r="E55"/>
      <c r="F55" t="str">
        <f aca="true" t="shared" si="62" ref="F55:M55">IF($D49&gt;0,AY49," ")</f>
        <v> </v>
      </c>
      <c r="G55" t="str">
        <f t="shared" si="62"/>
        <v> </v>
      </c>
      <c r="H55" t="str">
        <f t="shared" si="62"/>
        <v> </v>
      </c>
      <c r="I55" t="str">
        <f t="shared" si="62"/>
        <v> </v>
      </c>
      <c r="J55" t="str">
        <f t="shared" si="62"/>
        <v> </v>
      </c>
      <c r="K55" t="str">
        <f t="shared" si="62"/>
        <v> </v>
      </c>
      <c r="L55" t="str">
        <f t="shared" si="62"/>
        <v> </v>
      </c>
      <c r="M55" t="str">
        <f t="shared" si="62"/>
        <v> </v>
      </c>
      <c r="N55"/>
      <c r="O55"/>
      <c r="P55" t="str">
        <f>IF($D49&gt;0,BI49," ")</f>
        <v> </v>
      </c>
      <c r="Q55" s="1"/>
      <c r="AD55" s="17">
        <f>VLOOKUP(B55,alpha,2)</f>
        <v>0</v>
      </c>
      <c r="AE55" s="1"/>
      <c r="AF55" s="17" t="str">
        <f>IF(D55&gt;0,D55-10," ")</f>
        <v> </v>
      </c>
      <c r="AG55" s="1">
        <f t="shared" si="0"/>
        <v>45</v>
      </c>
      <c r="AI55" s="16" t="e">
        <f>INDEX(matrix5,AG55,AD55)</f>
        <v>#VALUE!</v>
      </c>
      <c r="AJ55" s="1">
        <f>IF(AG55=AF55,1,0)</f>
        <v>0</v>
      </c>
      <c r="AK55" s="1">
        <f>IF(AJ55=1,1/AI55,0)</f>
        <v>0</v>
      </c>
      <c r="AM55" s="16">
        <f aca="true" t="shared" si="63" ref="AM55:AW55">SUMPRODUCT($AK53:$AK56,F53:F56)</f>
        <v>0</v>
      </c>
      <c r="AN55" s="16">
        <f t="shared" si="63"/>
        <v>0</v>
      </c>
      <c r="AO55" s="16">
        <f t="shared" si="63"/>
        <v>0</v>
      </c>
      <c r="AP55" s="16">
        <f t="shared" si="63"/>
        <v>0</v>
      </c>
      <c r="AQ55" s="16">
        <f t="shared" si="63"/>
        <v>0</v>
      </c>
      <c r="AR55" s="16">
        <f t="shared" si="63"/>
        <v>0</v>
      </c>
      <c r="AS55" s="16">
        <f t="shared" si="63"/>
        <v>0</v>
      </c>
      <c r="AT55" s="16">
        <f t="shared" si="63"/>
        <v>0</v>
      </c>
      <c r="AU55" s="16">
        <f t="shared" si="63"/>
        <v>0</v>
      </c>
      <c r="AV55" s="16">
        <f t="shared" si="63"/>
        <v>0</v>
      </c>
      <c r="AW55" s="16">
        <f t="shared" si="63"/>
        <v>0</v>
      </c>
      <c r="AY55" t="e">
        <f aca="true" t="shared" si="64" ref="AY55:BI55">IF($AJ55=1,AM55,F55-$AI55*AM55)</f>
        <v>#VALUE!</v>
      </c>
      <c r="AZ55" t="e">
        <f t="shared" si="64"/>
        <v>#VALUE!</v>
      </c>
      <c r="BA55" t="e">
        <f t="shared" si="64"/>
        <v>#VALUE!</v>
      </c>
      <c r="BB55" t="e">
        <f t="shared" si="64"/>
        <v>#VALUE!</v>
      </c>
      <c r="BC55" t="e">
        <f t="shared" si="64"/>
        <v>#VALUE!</v>
      </c>
      <c r="BD55" t="e">
        <f t="shared" si="64"/>
        <v>#VALUE!</v>
      </c>
      <c r="BE55" t="e">
        <f t="shared" si="64"/>
        <v>#VALUE!</v>
      </c>
      <c r="BF55" t="e">
        <f t="shared" si="64"/>
        <v>#VALUE!</v>
      </c>
      <c r="BG55" t="e">
        <f t="shared" si="64"/>
        <v>#VALUE!</v>
      </c>
      <c r="BH55" t="e">
        <f t="shared" si="64"/>
        <v>#VALUE!</v>
      </c>
      <c r="BI55" t="e">
        <f t="shared" si="64"/>
        <v>#VALUE!</v>
      </c>
    </row>
    <row r="56" spans="2:61" ht="12.75">
      <c r="B56"/>
      <c r="C56"/>
      <c r="D56"/>
      <c r="E56"/>
      <c r="F56" t="str">
        <f aca="true" t="shared" si="65" ref="F56:M56">IF($D49&gt;0,AY50," ")</f>
        <v> </v>
      </c>
      <c r="G56" t="str">
        <f t="shared" si="65"/>
        <v> </v>
      </c>
      <c r="H56" t="str">
        <f t="shared" si="65"/>
        <v> </v>
      </c>
      <c r="I56" t="str">
        <f t="shared" si="65"/>
        <v> </v>
      </c>
      <c r="J56" t="str">
        <f t="shared" si="65"/>
        <v> </v>
      </c>
      <c r="K56" t="str">
        <f t="shared" si="65"/>
        <v> </v>
      </c>
      <c r="L56" t="str">
        <f t="shared" si="65"/>
        <v> </v>
      </c>
      <c r="M56" t="str">
        <f t="shared" si="65"/>
        <v> </v>
      </c>
      <c r="N56"/>
      <c r="O56"/>
      <c r="P56" t="str">
        <f>IF($D49&gt;0,BI50," ")</f>
        <v> </v>
      </c>
      <c r="Q56" s="1"/>
      <c r="AG56" s="1">
        <f t="shared" si="0"/>
        <v>46</v>
      </c>
      <c r="AI56" s="16" t="e">
        <f>INDEX(matrix5,AG56,AD55)</f>
        <v>#VALUE!</v>
      </c>
      <c r="AJ56" s="1">
        <f>IF(AG56=AF55,1,0)</f>
        <v>0</v>
      </c>
      <c r="AK56" s="1">
        <f>IF(AJ56=1,1/AI56,0)</f>
        <v>0</v>
      </c>
      <c r="AY56" t="e">
        <f aca="true" t="shared" si="66" ref="AY56:BI56">IF($AJ56=1,AM55,F56-$AI56*AM55)</f>
        <v>#VALUE!</v>
      </c>
      <c r="AZ56" t="e">
        <f t="shared" si="66"/>
        <v>#VALUE!</v>
      </c>
      <c r="BA56" t="e">
        <f t="shared" si="66"/>
        <v>#VALUE!</v>
      </c>
      <c r="BB56" t="e">
        <f t="shared" si="66"/>
        <v>#VALUE!</v>
      </c>
      <c r="BC56" t="e">
        <f t="shared" si="66"/>
        <v>#VALUE!</v>
      </c>
      <c r="BD56" t="e">
        <f t="shared" si="66"/>
        <v>#VALUE!</v>
      </c>
      <c r="BE56" t="e">
        <f t="shared" si="66"/>
        <v>#VALUE!</v>
      </c>
      <c r="BF56" t="e">
        <f t="shared" si="66"/>
        <v>#VALUE!</v>
      </c>
      <c r="BG56" t="e">
        <f t="shared" si="66"/>
        <v>#VALUE!</v>
      </c>
      <c r="BH56" t="e">
        <f t="shared" si="66"/>
        <v>#VALUE!</v>
      </c>
      <c r="BI56" t="e">
        <f t="shared" si="66"/>
        <v>#VALUE!</v>
      </c>
    </row>
    <row r="57" spans="2:33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"/>
      <c r="AG57" s="1">
        <f t="shared" si="0"/>
        <v>47</v>
      </c>
    </row>
    <row r="58" spans="2:33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 s="1"/>
      <c r="AG58" s="1">
        <f t="shared" si="0"/>
        <v>48</v>
      </c>
    </row>
    <row r="59" spans="2:61" ht="15.75">
      <c r="B59"/>
      <c r="C59"/>
      <c r="D59"/>
      <c r="E59"/>
      <c r="F59" t="str">
        <f aca="true" t="shared" si="67" ref="F59:N59">IF($D55&gt;0,AY53," ")</f>
        <v> </v>
      </c>
      <c r="G59" t="str">
        <f t="shared" si="67"/>
        <v> </v>
      </c>
      <c r="H59" t="str">
        <f t="shared" si="67"/>
        <v> </v>
      </c>
      <c r="I59" t="str">
        <f t="shared" si="67"/>
        <v> </v>
      </c>
      <c r="J59" t="str">
        <f t="shared" si="67"/>
        <v> </v>
      </c>
      <c r="K59" t="str">
        <f t="shared" si="67"/>
        <v> </v>
      </c>
      <c r="L59" t="str">
        <f t="shared" si="67"/>
        <v> </v>
      </c>
      <c r="M59" t="str">
        <f t="shared" si="67"/>
        <v> </v>
      </c>
      <c r="N59" t="str">
        <f t="shared" si="67"/>
        <v> </v>
      </c>
      <c r="O59"/>
      <c r="P59" t="str">
        <f>IF($D55&gt;0,BI53," ")</f>
        <v> </v>
      </c>
      <c r="Q59" s="1"/>
      <c r="AF59" s="15" t="e">
        <f>MOD(AF61,6)</f>
        <v>#VALUE!</v>
      </c>
      <c r="AG59" s="1">
        <f t="shared" si="0"/>
        <v>49</v>
      </c>
      <c r="AI59" s="11" t="e">
        <f>INDEX(matrix5,AG59,AD61)</f>
        <v>#VALUE!</v>
      </c>
      <c r="AJ59" s="1">
        <f>IF(AG59=AF61,1,0)</f>
        <v>0</v>
      </c>
      <c r="AK59" s="1">
        <f>IF(AJ59=1,1/AI59,0)</f>
        <v>0</v>
      </c>
      <c r="AY59" t="e">
        <f aca="true" t="shared" si="68" ref="AY59:BI59">IF($AJ59=1,AM61,F59-$AI59*AM61)</f>
        <v>#VALUE!</v>
      </c>
      <c r="AZ59" t="e">
        <f t="shared" si="68"/>
        <v>#VALUE!</v>
      </c>
      <c r="BA59" t="e">
        <f t="shared" si="68"/>
        <v>#VALUE!</v>
      </c>
      <c r="BB59" t="e">
        <f t="shared" si="68"/>
        <v>#VALUE!</v>
      </c>
      <c r="BC59" t="e">
        <f t="shared" si="68"/>
        <v>#VALUE!</v>
      </c>
      <c r="BD59" t="e">
        <f t="shared" si="68"/>
        <v>#VALUE!</v>
      </c>
      <c r="BE59" t="e">
        <f t="shared" si="68"/>
        <v>#VALUE!</v>
      </c>
      <c r="BF59" t="e">
        <f t="shared" si="68"/>
        <v>#VALUE!</v>
      </c>
      <c r="BG59" t="e">
        <f t="shared" si="68"/>
        <v>#VALUE!</v>
      </c>
      <c r="BH59" t="e">
        <f t="shared" si="68"/>
        <v>#VALUE!</v>
      </c>
      <c r="BI59" t="e">
        <f t="shared" si="68"/>
        <v>#VALUE!</v>
      </c>
    </row>
    <row r="60" spans="2:61" ht="13.5" thickBot="1">
      <c r="B60"/>
      <c r="C60"/>
      <c r="D60"/>
      <c r="E60"/>
      <c r="F60" t="str">
        <f aca="true" t="shared" si="69" ref="F60:N60">IF($D55&gt;0,AY54," ")</f>
        <v> </v>
      </c>
      <c r="G60" t="str">
        <f t="shared" si="69"/>
        <v> </v>
      </c>
      <c r="H60" t="str">
        <f t="shared" si="69"/>
        <v> </v>
      </c>
      <c r="I60" t="str">
        <f t="shared" si="69"/>
        <v> </v>
      </c>
      <c r="J60" t="str">
        <f t="shared" si="69"/>
        <v> </v>
      </c>
      <c r="K60" t="str">
        <f t="shared" si="69"/>
        <v> </v>
      </c>
      <c r="L60" t="str">
        <f t="shared" si="69"/>
        <v> </v>
      </c>
      <c r="M60" t="str">
        <f t="shared" si="69"/>
        <v> </v>
      </c>
      <c r="N60" t="str">
        <f t="shared" si="69"/>
        <v> </v>
      </c>
      <c r="O60"/>
      <c r="P60" t="str">
        <f>IF($D55&gt;0,BI54," ")</f>
        <v> </v>
      </c>
      <c r="Q60" s="1"/>
      <c r="AG60" s="1">
        <f t="shared" si="0"/>
        <v>50</v>
      </c>
      <c r="AI60" s="16" t="e">
        <f>INDEX(matrix5,AG60,AD61)</f>
        <v>#VALUE!</v>
      </c>
      <c r="AJ60" s="1">
        <f>IF(AG60=AF61,1,0)</f>
        <v>0</v>
      </c>
      <c r="AK60" s="1">
        <f>IF(AJ60=1,1/AI60,0)</f>
        <v>0</v>
      </c>
      <c r="AY60" t="e">
        <f aca="true" t="shared" si="70" ref="AY60:BI60">IF($AJ60=1,AM61,F60-$AI60*AM61)</f>
        <v>#VALUE!</v>
      </c>
      <c r="AZ60" t="e">
        <f t="shared" si="70"/>
        <v>#VALUE!</v>
      </c>
      <c r="BA60" t="e">
        <f t="shared" si="70"/>
        <v>#VALUE!</v>
      </c>
      <c r="BB60" t="e">
        <f t="shared" si="70"/>
        <v>#VALUE!</v>
      </c>
      <c r="BC60" t="e">
        <f t="shared" si="70"/>
        <v>#VALUE!</v>
      </c>
      <c r="BD60" t="e">
        <f t="shared" si="70"/>
        <v>#VALUE!</v>
      </c>
      <c r="BE60" t="e">
        <f t="shared" si="70"/>
        <v>#VALUE!</v>
      </c>
      <c r="BF60" t="e">
        <f t="shared" si="70"/>
        <v>#VALUE!</v>
      </c>
      <c r="BG60" t="e">
        <f t="shared" si="70"/>
        <v>#VALUE!</v>
      </c>
      <c r="BH60" t="e">
        <f t="shared" si="70"/>
        <v>#VALUE!</v>
      </c>
      <c r="BI60" t="e">
        <f t="shared" si="70"/>
        <v>#VALUE!</v>
      </c>
    </row>
    <row r="61" spans="2:61" ht="13.5" thickBot="1">
      <c r="B61"/>
      <c r="C61"/>
      <c r="D61"/>
      <c r="E61"/>
      <c r="F61" t="str">
        <f aca="true" t="shared" si="71" ref="F61:N61">IF($D55&gt;0,AY55," ")</f>
        <v> </v>
      </c>
      <c r="G61" t="str">
        <f t="shared" si="71"/>
        <v> </v>
      </c>
      <c r="H61" t="str">
        <f t="shared" si="71"/>
        <v> </v>
      </c>
      <c r="I61" t="str">
        <f t="shared" si="71"/>
        <v> </v>
      </c>
      <c r="J61" t="str">
        <f t="shared" si="71"/>
        <v> </v>
      </c>
      <c r="K61" t="str">
        <f t="shared" si="71"/>
        <v> </v>
      </c>
      <c r="L61" t="str">
        <f t="shared" si="71"/>
        <v> </v>
      </c>
      <c r="M61" t="str">
        <f t="shared" si="71"/>
        <v> </v>
      </c>
      <c r="N61" t="str">
        <f t="shared" si="71"/>
        <v> </v>
      </c>
      <c r="O61"/>
      <c r="P61" t="str">
        <f>IF($D55&gt;0,BI55," ")</f>
        <v> </v>
      </c>
      <c r="Q61" s="1"/>
      <c r="AD61" s="17">
        <f>VLOOKUP(B61,alpha,2)</f>
        <v>0</v>
      </c>
      <c r="AE61" s="1"/>
      <c r="AF61" s="17" t="str">
        <f>IF(D61&gt;0,D61-10," ")</f>
        <v> </v>
      </c>
      <c r="AG61" s="1">
        <f t="shared" si="0"/>
        <v>51</v>
      </c>
      <c r="AI61" s="16" t="e">
        <f>INDEX(matrix5,AG61,AD61)</f>
        <v>#VALUE!</v>
      </c>
      <c r="AJ61" s="1">
        <f>IF(AG61=AF61,1,0)</f>
        <v>0</v>
      </c>
      <c r="AK61" s="1">
        <f>IF(AJ61=1,1/AI61,0)</f>
        <v>0</v>
      </c>
      <c r="AM61" s="16">
        <f aca="true" t="shared" si="72" ref="AM61:AW61">SUMPRODUCT($AK59:$AK62,F59:F62)</f>
        <v>0</v>
      </c>
      <c r="AN61" s="16">
        <f t="shared" si="72"/>
        <v>0</v>
      </c>
      <c r="AO61" s="16">
        <f t="shared" si="72"/>
        <v>0</v>
      </c>
      <c r="AP61" s="16">
        <f t="shared" si="72"/>
        <v>0</v>
      </c>
      <c r="AQ61" s="16">
        <f t="shared" si="72"/>
        <v>0</v>
      </c>
      <c r="AR61" s="16">
        <f t="shared" si="72"/>
        <v>0</v>
      </c>
      <c r="AS61" s="16">
        <f t="shared" si="72"/>
        <v>0</v>
      </c>
      <c r="AT61" s="16">
        <f t="shared" si="72"/>
        <v>0</v>
      </c>
      <c r="AU61" s="16">
        <f t="shared" si="72"/>
        <v>0</v>
      </c>
      <c r="AV61" s="16">
        <f t="shared" si="72"/>
        <v>0</v>
      </c>
      <c r="AW61" s="16">
        <f t="shared" si="72"/>
        <v>0</v>
      </c>
      <c r="AY61" t="e">
        <f aca="true" t="shared" si="73" ref="AY61:BI61">IF($AJ61=1,AM61,F61-$AI61*AM61)</f>
        <v>#VALUE!</v>
      </c>
      <c r="AZ61" t="e">
        <f t="shared" si="73"/>
        <v>#VALUE!</v>
      </c>
      <c r="BA61" t="e">
        <f t="shared" si="73"/>
        <v>#VALUE!</v>
      </c>
      <c r="BB61" t="e">
        <f t="shared" si="73"/>
        <v>#VALUE!</v>
      </c>
      <c r="BC61" t="e">
        <f t="shared" si="73"/>
        <v>#VALUE!</v>
      </c>
      <c r="BD61" t="e">
        <f t="shared" si="73"/>
        <v>#VALUE!</v>
      </c>
      <c r="BE61" t="e">
        <f t="shared" si="73"/>
        <v>#VALUE!</v>
      </c>
      <c r="BF61" t="e">
        <f t="shared" si="73"/>
        <v>#VALUE!</v>
      </c>
      <c r="BG61" t="e">
        <f t="shared" si="73"/>
        <v>#VALUE!</v>
      </c>
      <c r="BH61" t="e">
        <f t="shared" si="73"/>
        <v>#VALUE!</v>
      </c>
      <c r="BI61" t="e">
        <f t="shared" si="73"/>
        <v>#VALUE!</v>
      </c>
    </row>
    <row r="62" spans="2:61" ht="12.75">
      <c r="B62"/>
      <c r="C62"/>
      <c r="D62"/>
      <c r="E62"/>
      <c r="F62" t="str">
        <f aca="true" t="shared" si="74" ref="F62:N62">IF($D55&gt;0,AY56," ")</f>
        <v> </v>
      </c>
      <c r="G62" t="str">
        <f t="shared" si="74"/>
        <v> </v>
      </c>
      <c r="H62" t="str">
        <f t="shared" si="74"/>
        <v> </v>
      </c>
      <c r="I62" t="str">
        <f t="shared" si="74"/>
        <v> </v>
      </c>
      <c r="J62" t="str">
        <f t="shared" si="74"/>
        <v> </v>
      </c>
      <c r="K62" t="str">
        <f t="shared" si="74"/>
        <v> </v>
      </c>
      <c r="L62" t="str">
        <f t="shared" si="74"/>
        <v> </v>
      </c>
      <c r="M62" t="str">
        <f t="shared" si="74"/>
        <v> </v>
      </c>
      <c r="N62" t="str">
        <f t="shared" si="74"/>
        <v> </v>
      </c>
      <c r="O62"/>
      <c r="P62" t="str">
        <f>IF($D55&gt;0,BI56," ")</f>
        <v> </v>
      </c>
      <c r="Q62" s="1"/>
      <c r="AG62" s="1">
        <f t="shared" si="0"/>
        <v>52</v>
      </c>
      <c r="AI62" s="16" t="e">
        <f>INDEX(matrix5,AG62,AD61)</f>
        <v>#VALUE!</v>
      </c>
      <c r="AJ62" s="1">
        <f>IF(AG62=AF61,1,0)</f>
        <v>0</v>
      </c>
      <c r="AK62" s="1">
        <f>IF(AJ62=1,1/AI62,0)</f>
        <v>0</v>
      </c>
      <c r="AY62" t="e">
        <f aca="true" t="shared" si="75" ref="AY62:BI62">IF($AJ62=1,AM61,F62-$AI62*AM61)</f>
        <v>#VALUE!</v>
      </c>
      <c r="AZ62" t="e">
        <f t="shared" si="75"/>
        <v>#VALUE!</v>
      </c>
      <c r="BA62" t="e">
        <f t="shared" si="75"/>
        <v>#VALUE!</v>
      </c>
      <c r="BB62" t="e">
        <f t="shared" si="75"/>
        <v>#VALUE!</v>
      </c>
      <c r="BC62" t="e">
        <f t="shared" si="75"/>
        <v>#VALUE!</v>
      </c>
      <c r="BD62" t="e">
        <f t="shared" si="75"/>
        <v>#VALUE!</v>
      </c>
      <c r="BE62" t="e">
        <f t="shared" si="75"/>
        <v>#VALUE!</v>
      </c>
      <c r="BF62" t="e">
        <f t="shared" si="75"/>
        <v>#VALUE!</v>
      </c>
      <c r="BG62" t="e">
        <f t="shared" si="75"/>
        <v>#VALUE!</v>
      </c>
      <c r="BH62" t="e">
        <f t="shared" si="75"/>
        <v>#VALUE!</v>
      </c>
      <c r="BI62" t="e">
        <f t="shared" si="75"/>
        <v>#VALUE!</v>
      </c>
    </row>
    <row r="63" spans="2:33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"/>
      <c r="AG63" s="1">
        <f t="shared" si="0"/>
        <v>53</v>
      </c>
    </row>
    <row r="64" spans="2:33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AA64"/>
      <c r="AB64"/>
      <c r="AF64"/>
      <c r="AG64"/>
    </row>
    <row r="65" spans="2:33" ht="12.75">
      <c r="B65"/>
      <c r="C65"/>
      <c r="D65"/>
      <c r="E65"/>
      <c r="F65" t="str">
        <f aca="true" t="shared" si="76" ref="F65:N65">IF($D61&gt;0,AY59," ")</f>
        <v> </v>
      </c>
      <c r="G65" t="str">
        <f t="shared" si="76"/>
        <v> </v>
      </c>
      <c r="H65" t="str">
        <f t="shared" si="76"/>
        <v> </v>
      </c>
      <c r="I65" t="str">
        <f t="shared" si="76"/>
        <v> </v>
      </c>
      <c r="J65" t="str">
        <f t="shared" si="76"/>
        <v> </v>
      </c>
      <c r="K65" t="str">
        <f t="shared" si="76"/>
        <v> </v>
      </c>
      <c r="L65" t="str">
        <f t="shared" si="76"/>
        <v> </v>
      </c>
      <c r="M65" t="str">
        <f t="shared" si="76"/>
        <v> </v>
      </c>
      <c r="N65" t="str">
        <f t="shared" si="76"/>
        <v> </v>
      </c>
      <c r="O65"/>
      <c r="P65" t="str">
        <f>IF($D61&gt;0,BI59," ")</f>
        <v> </v>
      </c>
      <c r="AA65"/>
      <c r="AB65"/>
      <c r="AF65"/>
      <c r="AG65"/>
    </row>
    <row r="66" spans="2:33" ht="12.75">
      <c r="B66"/>
      <c r="C66"/>
      <c r="D66"/>
      <c r="E66"/>
      <c r="F66" t="str">
        <f aca="true" t="shared" si="77" ref="F66:N66">IF($D61&gt;0,AY60," ")</f>
        <v> </v>
      </c>
      <c r="G66" t="str">
        <f t="shared" si="77"/>
        <v> </v>
      </c>
      <c r="H66" t="str">
        <f t="shared" si="77"/>
        <v> </v>
      </c>
      <c r="I66" t="str">
        <f t="shared" si="77"/>
        <v> </v>
      </c>
      <c r="J66" t="str">
        <f t="shared" si="77"/>
        <v> </v>
      </c>
      <c r="K66" t="str">
        <f t="shared" si="77"/>
        <v> </v>
      </c>
      <c r="L66" t="str">
        <f t="shared" si="77"/>
        <v> </v>
      </c>
      <c r="M66" t="str">
        <f t="shared" si="77"/>
        <v> </v>
      </c>
      <c r="N66" t="str">
        <f t="shared" si="77"/>
        <v> </v>
      </c>
      <c r="O66"/>
      <c r="P66" t="str">
        <f>IF($D61&gt;0,BI60," ")</f>
        <v> </v>
      </c>
      <c r="AA66"/>
      <c r="AB66"/>
      <c r="AF66"/>
      <c r="AG66"/>
    </row>
    <row r="67" spans="2:33" ht="12.75">
      <c r="B67"/>
      <c r="C67"/>
      <c r="D67"/>
      <c r="E67"/>
      <c r="F67" t="str">
        <f aca="true" t="shared" si="78" ref="F67:N67">IF($D61&gt;0,AY61," ")</f>
        <v> </v>
      </c>
      <c r="G67" t="str">
        <f t="shared" si="78"/>
        <v> </v>
      </c>
      <c r="H67" t="str">
        <f t="shared" si="78"/>
        <v> </v>
      </c>
      <c r="I67" t="str">
        <f t="shared" si="78"/>
        <v> </v>
      </c>
      <c r="J67" t="str">
        <f t="shared" si="78"/>
        <v> </v>
      </c>
      <c r="K67" t="str">
        <f t="shared" si="78"/>
        <v> </v>
      </c>
      <c r="L67" t="str">
        <f t="shared" si="78"/>
        <v> </v>
      </c>
      <c r="M67" t="str">
        <f t="shared" si="78"/>
        <v> </v>
      </c>
      <c r="N67" t="str">
        <f t="shared" si="78"/>
        <v> </v>
      </c>
      <c r="O67"/>
      <c r="P67" t="str">
        <f>IF($D61&gt;0,BI61," ")</f>
        <v> </v>
      </c>
      <c r="AA67"/>
      <c r="AB67"/>
      <c r="AF67"/>
      <c r="AG67"/>
    </row>
    <row r="68" spans="2:33" ht="12.75">
      <c r="B68"/>
      <c r="C68"/>
      <c r="D68"/>
      <c r="E68"/>
      <c r="F68" t="str">
        <f aca="true" t="shared" si="79" ref="F68:N68">IF($D61&gt;0,AY62," ")</f>
        <v> </v>
      </c>
      <c r="G68" t="str">
        <f t="shared" si="79"/>
        <v> </v>
      </c>
      <c r="H68" t="str">
        <f t="shared" si="79"/>
        <v> </v>
      </c>
      <c r="I68" t="str">
        <f t="shared" si="79"/>
        <v> </v>
      </c>
      <c r="J68" t="str">
        <f t="shared" si="79"/>
        <v> </v>
      </c>
      <c r="K68" t="str">
        <f t="shared" si="79"/>
        <v> </v>
      </c>
      <c r="L68" t="str">
        <f t="shared" si="79"/>
        <v> </v>
      </c>
      <c r="M68" t="str">
        <f t="shared" si="79"/>
        <v> </v>
      </c>
      <c r="N68" t="str">
        <f t="shared" si="79"/>
        <v> </v>
      </c>
      <c r="O68"/>
      <c r="P68" t="str">
        <f>IF($D61&gt;0,BI62," ")</f>
        <v> </v>
      </c>
      <c r="AA68"/>
      <c r="AB68"/>
      <c r="AF68"/>
      <c r="AG68"/>
    </row>
    <row r="69" spans="2:33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AA69"/>
      <c r="AB69"/>
      <c r="AF69"/>
      <c r="AG69"/>
    </row>
    <row r="70" spans="2:33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AA70"/>
      <c r="AB70"/>
      <c r="AF70"/>
      <c r="AG70"/>
    </row>
    <row r="71" spans="2:33" ht="12.75">
      <c r="B71"/>
      <c r="C71"/>
      <c r="D71"/>
      <c r="E71"/>
      <c r="F71" t="str">
        <f aca="true" t="shared" si="80" ref="F71:N71">IF($D67&gt;0,AY65," ")</f>
        <v> </v>
      </c>
      <c r="G71" t="str">
        <f t="shared" si="80"/>
        <v> </v>
      </c>
      <c r="H71" t="str">
        <f t="shared" si="80"/>
        <v> </v>
      </c>
      <c r="I71" t="str">
        <f t="shared" si="80"/>
        <v> </v>
      </c>
      <c r="J71" t="str">
        <f t="shared" si="80"/>
        <v> </v>
      </c>
      <c r="K71" t="str">
        <f t="shared" si="80"/>
        <v> </v>
      </c>
      <c r="L71" t="str">
        <f t="shared" si="80"/>
        <v> </v>
      </c>
      <c r="M71" t="str">
        <f t="shared" si="80"/>
        <v> </v>
      </c>
      <c r="N71" t="str">
        <f t="shared" si="80"/>
        <v> </v>
      </c>
      <c r="O71"/>
      <c r="P71" t="str">
        <f>IF($D67&gt;0,BI65," ")</f>
        <v> </v>
      </c>
      <c r="AA71"/>
      <c r="AB71"/>
      <c r="AF71"/>
      <c r="AG71"/>
    </row>
    <row r="72" spans="2:33" ht="12.75">
      <c r="B72"/>
      <c r="C72"/>
      <c r="D72"/>
      <c r="E72"/>
      <c r="F72" t="str">
        <f aca="true" t="shared" si="81" ref="F72:N72">IF($D67&gt;0,AY66," ")</f>
        <v> </v>
      </c>
      <c r="G72" t="str">
        <f t="shared" si="81"/>
        <v> </v>
      </c>
      <c r="H72" t="str">
        <f t="shared" si="81"/>
        <v> </v>
      </c>
      <c r="I72" t="str">
        <f t="shared" si="81"/>
        <v> </v>
      </c>
      <c r="J72" t="str">
        <f t="shared" si="81"/>
        <v> </v>
      </c>
      <c r="K72" t="str">
        <f t="shared" si="81"/>
        <v> </v>
      </c>
      <c r="L72" t="str">
        <f t="shared" si="81"/>
        <v> </v>
      </c>
      <c r="M72" t="str">
        <f t="shared" si="81"/>
        <v> </v>
      </c>
      <c r="N72" t="str">
        <f t="shared" si="81"/>
        <v> </v>
      </c>
      <c r="O72"/>
      <c r="P72" t="str">
        <f>IF($D67&gt;0,BI66," ")</f>
        <v> </v>
      </c>
      <c r="AA72"/>
      <c r="AB72"/>
      <c r="AF72"/>
      <c r="AG72"/>
    </row>
    <row r="73" spans="2:33" ht="12.75">
      <c r="B73"/>
      <c r="C73"/>
      <c r="D73"/>
      <c r="E73"/>
      <c r="F73" t="str">
        <f aca="true" t="shared" si="82" ref="F73:N73">IF($D67&gt;0,AY67," ")</f>
        <v> </v>
      </c>
      <c r="G73" t="str">
        <f t="shared" si="82"/>
        <v> </v>
      </c>
      <c r="H73" t="str">
        <f t="shared" si="82"/>
        <v> </v>
      </c>
      <c r="I73" t="str">
        <f t="shared" si="82"/>
        <v> </v>
      </c>
      <c r="J73" t="str">
        <f t="shared" si="82"/>
        <v> </v>
      </c>
      <c r="K73" t="str">
        <f t="shared" si="82"/>
        <v> </v>
      </c>
      <c r="L73" t="str">
        <f t="shared" si="82"/>
        <v> </v>
      </c>
      <c r="M73" t="str">
        <f t="shared" si="82"/>
        <v> </v>
      </c>
      <c r="N73" t="str">
        <f t="shared" si="82"/>
        <v> </v>
      </c>
      <c r="O73"/>
      <c r="P73" t="str">
        <f>IF($D67&gt;0,BI67," ")</f>
        <v> </v>
      </c>
      <c r="AA73"/>
      <c r="AB73"/>
      <c r="AF73"/>
      <c r="AG73"/>
    </row>
    <row r="74" spans="2:33" ht="12.75">
      <c r="B74"/>
      <c r="C74"/>
      <c r="D74"/>
      <c r="E74"/>
      <c r="F74" t="str">
        <f aca="true" t="shared" si="83" ref="F74:N74">IF($D67&gt;0,AY68," ")</f>
        <v> </v>
      </c>
      <c r="G74" t="str">
        <f t="shared" si="83"/>
        <v> </v>
      </c>
      <c r="H74" t="str">
        <f t="shared" si="83"/>
        <v> </v>
      </c>
      <c r="I74" t="str">
        <f t="shared" si="83"/>
        <v> </v>
      </c>
      <c r="J74" t="str">
        <f t="shared" si="83"/>
        <v> </v>
      </c>
      <c r="K74" t="str">
        <f t="shared" si="83"/>
        <v> </v>
      </c>
      <c r="L74" t="str">
        <f t="shared" si="83"/>
        <v> </v>
      </c>
      <c r="M74" t="str">
        <f t="shared" si="83"/>
        <v> </v>
      </c>
      <c r="N74" t="str">
        <f t="shared" si="83"/>
        <v> </v>
      </c>
      <c r="O74"/>
      <c r="P74" t="str">
        <f>IF($D67&gt;0,BI68," ")</f>
        <v> </v>
      </c>
      <c r="AA74"/>
      <c r="AB74"/>
      <c r="AF74"/>
      <c r="AG74"/>
    </row>
    <row r="75" spans="2:33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AA75"/>
      <c r="AB75"/>
      <c r="AF75"/>
      <c r="AG75"/>
    </row>
    <row r="76" spans="2:33" ht="12.75">
      <c r="B76"/>
      <c r="C76"/>
      <c r="D76"/>
      <c r="E76"/>
      <c r="M76"/>
      <c r="N76" s="21"/>
      <c r="O76"/>
      <c r="P76"/>
      <c r="AA76"/>
      <c r="AB76"/>
      <c r="AF76"/>
      <c r="AG76"/>
    </row>
    <row r="77" spans="2:17" ht="12.75">
      <c r="B77"/>
      <c r="C77"/>
      <c r="D77"/>
      <c r="E77"/>
      <c r="N77" s="8"/>
      <c r="P77" s="1"/>
      <c r="Q77" s="1"/>
    </row>
    <row r="78" spans="2:17" ht="12.75">
      <c r="B78"/>
      <c r="C78"/>
      <c r="D78"/>
      <c r="E78"/>
      <c r="N78" s="8"/>
      <c r="P78" s="1"/>
      <c r="Q78" s="1"/>
    </row>
    <row r="79" spans="2:17" ht="12.75">
      <c r="B79"/>
      <c r="C79"/>
      <c r="D79"/>
      <c r="E79"/>
      <c r="N79" s="8"/>
      <c r="P79" s="1"/>
      <c r="Q79" s="1"/>
    </row>
    <row r="80" spans="2:17" ht="12.75">
      <c r="B80"/>
      <c r="C80"/>
      <c r="D80"/>
      <c r="E80"/>
      <c r="N80" s="8"/>
      <c r="P80" s="1"/>
      <c r="Q80" s="1"/>
    </row>
    <row r="81" spans="2:17" ht="12.75">
      <c r="B81"/>
      <c r="C81"/>
      <c r="D81"/>
      <c r="E81"/>
      <c r="N81" s="8"/>
      <c r="P81" s="1"/>
      <c r="Q81" s="1"/>
    </row>
    <row r="82" spans="2:17" ht="12.75">
      <c r="B82"/>
      <c r="C82"/>
      <c r="D82"/>
      <c r="E82"/>
      <c r="N82" s="8"/>
      <c r="P82" s="1"/>
      <c r="Q82" s="1"/>
    </row>
    <row r="83" spans="2:17" ht="12.75">
      <c r="B83"/>
      <c r="C83"/>
      <c r="D83"/>
      <c r="E83"/>
      <c r="N83" s="8"/>
      <c r="P83" s="1"/>
      <c r="Q83" s="1"/>
    </row>
    <row r="84" spans="2:17" ht="12.75">
      <c r="B84"/>
      <c r="C84"/>
      <c r="D84"/>
      <c r="E84"/>
      <c r="N84" s="8"/>
      <c r="P84" s="1"/>
      <c r="Q84" s="1"/>
    </row>
    <row r="85" spans="2:17" ht="12.75">
      <c r="B85"/>
      <c r="C85"/>
      <c r="D85"/>
      <c r="E85"/>
      <c r="N85" s="8"/>
      <c r="P85" s="1"/>
      <c r="Q85" s="1"/>
    </row>
    <row r="86" spans="2:17" ht="12.75">
      <c r="B86"/>
      <c r="C86"/>
      <c r="D86"/>
      <c r="E86"/>
      <c r="N86" s="8"/>
      <c r="P86" s="1"/>
      <c r="Q86" s="1"/>
    </row>
    <row r="87" spans="2:17" ht="12.75">
      <c r="B87"/>
      <c r="C87"/>
      <c r="D87"/>
      <c r="E87"/>
      <c r="N87" s="8"/>
      <c r="P87" s="1"/>
      <c r="Q87" s="1"/>
    </row>
    <row r="88" spans="2:17" ht="12.75">
      <c r="B88"/>
      <c r="C88"/>
      <c r="D88"/>
      <c r="E88"/>
      <c r="N88" s="8"/>
      <c r="P88" s="1"/>
      <c r="Q88" s="1"/>
    </row>
    <row r="89" spans="2:17" ht="12.75">
      <c r="B89"/>
      <c r="C89"/>
      <c r="D89"/>
      <c r="E89"/>
      <c r="N89" s="8"/>
      <c r="P89" s="1"/>
      <c r="Q89" s="1"/>
    </row>
    <row r="90" spans="2:17" ht="12.75">
      <c r="B90"/>
      <c r="C90"/>
      <c r="D90"/>
      <c r="E90"/>
      <c r="N90" s="8"/>
      <c r="P90" s="1"/>
      <c r="Q90" s="1"/>
    </row>
    <row r="91" spans="2:17" ht="12.75">
      <c r="B91"/>
      <c r="C91"/>
      <c r="D91"/>
      <c r="E91"/>
      <c r="N91" s="8"/>
      <c r="P91" s="1"/>
      <c r="Q91" s="1"/>
    </row>
    <row r="92" spans="2:17" ht="12.75">
      <c r="B92"/>
      <c r="C92"/>
      <c r="D92"/>
      <c r="E92"/>
      <c r="N92" s="8"/>
      <c r="P92" s="1"/>
      <c r="Q92" s="1"/>
    </row>
    <row r="93" spans="2:17" ht="12.75">
      <c r="B93"/>
      <c r="C93"/>
      <c r="D93"/>
      <c r="E93"/>
      <c r="N93" s="8"/>
      <c r="P93" s="1"/>
      <c r="Q93" s="1"/>
    </row>
    <row r="94" spans="2:17" ht="12.75">
      <c r="B94"/>
      <c r="C94"/>
      <c r="D94"/>
      <c r="E94"/>
      <c r="N94" s="8"/>
      <c r="P94" s="1"/>
      <c r="Q94" s="1"/>
    </row>
    <row r="95" spans="2:17" ht="12.75">
      <c r="B95"/>
      <c r="C95"/>
      <c r="D95"/>
      <c r="E95"/>
      <c r="N95" s="8"/>
      <c r="P95" s="1"/>
      <c r="Q95" s="1"/>
    </row>
    <row r="96" spans="2:17" ht="12.75">
      <c r="B96"/>
      <c r="C96"/>
      <c r="D96"/>
      <c r="E96"/>
      <c r="N96" s="8"/>
      <c r="P96" s="1"/>
      <c r="Q96" s="1"/>
    </row>
    <row r="97" spans="2:17" ht="12.75">
      <c r="B97"/>
      <c r="C97"/>
      <c r="D97"/>
      <c r="E97"/>
      <c r="N97" s="8"/>
      <c r="P97" s="1"/>
      <c r="Q97" s="1"/>
    </row>
    <row r="98" spans="2:17" ht="12.75">
      <c r="B98"/>
      <c r="C98"/>
      <c r="D98"/>
      <c r="E98"/>
      <c r="N98" s="8"/>
      <c r="P98" s="1"/>
      <c r="Q98" s="1"/>
    </row>
    <row r="99" spans="2:17" ht="12.75">
      <c r="B99"/>
      <c r="C99"/>
      <c r="D99"/>
      <c r="E99"/>
      <c r="N99" s="8"/>
      <c r="P99" s="1"/>
      <c r="Q99" s="1"/>
    </row>
    <row r="100" spans="2:24" ht="75.75" customHeight="1">
      <c r="B100"/>
      <c r="C100"/>
      <c r="D100"/>
      <c r="E100"/>
      <c r="N100" s="8"/>
      <c r="P100" s="1"/>
      <c r="Q100" s="1"/>
      <c r="U100" s="22">
        <v>1</v>
      </c>
      <c r="V100" s="42" t="s">
        <v>113</v>
      </c>
      <c r="X100" s="42" t="s">
        <v>152</v>
      </c>
    </row>
    <row r="101" spans="2:24" ht="75.75" customHeight="1">
      <c r="B101"/>
      <c r="C101"/>
      <c r="D101"/>
      <c r="E101"/>
      <c r="N101" s="8"/>
      <c r="P101" s="1"/>
      <c r="Q101" s="1"/>
      <c r="U101" s="22">
        <v>2</v>
      </c>
      <c r="V101" s="42" t="s">
        <v>153</v>
      </c>
      <c r="X101" s="42" t="s">
        <v>112</v>
      </c>
    </row>
    <row r="102" spans="2:24" ht="75.75" customHeight="1">
      <c r="B102"/>
      <c r="C102"/>
      <c r="D102"/>
      <c r="E102"/>
      <c r="P102" s="1"/>
      <c r="Q102" s="1"/>
      <c r="U102" s="22">
        <v>3</v>
      </c>
      <c r="V102" s="23"/>
      <c r="X102" s="23"/>
    </row>
    <row r="103" spans="2:24" ht="75.75" customHeight="1">
      <c r="B103"/>
      <c r="C103"/>
      <c r="D103"/>
      <c r="E103"/>
      <c r="P103" s="1"/>
      <c r="Q103" s="1"/>
      <c r="U103" s="22">
        <v>4</v>
      </c>
      <c r="V103" s="23"/>
      <c r="X103" s="23"/>
    </row>
    <row r="104" spans="2:24" ht="75.75" customHeight="1">
      <c r="B104"/>
      <c r="C104"/>
      <c r="D104"/>
      <c r="E104"/>
      <c r="P104" s="1"/>
      <c r="Q104" s="1"/>
      <c r="U104" s="22">
        <v>5</v>
      </c>
      <c r="V104" s="23"/>
      <c r="X104" s="23"/>
    </row>
    <row r="105" spans="2:24" ht="75.75" customHeight="1">
      <c r="B105"/>
      <c r="C105"/>
      <c r="D105"/>
      <c r="E105"/>
      <c r="P105" s="1"/>
      <c r="Q105" s="1"/>
      <c r="U105" s="22">
        <v>6</v>
      </c>
      <c r="V105" s="23"/>
      <c r="X105" s="23"/>
    </row>
    <row r="106" spans="2:24" ht="75.75" customHeight="1">
      <c r="B106"/>
      <c r="C106"/>
      <c r="D106"/>
      <c r="E106"/>
      <c r="P106" s="1"/>
      <c r="Q106" s="1"/>
      <c r="U106" s="22">
        <v>7</v>
      </c>
      <c r="V106" s="23"/>
      <c r="X106" s="23"/>
    </row>
    <row r="107" spans="2:24" ht="75.75" customHeight="1">
      <c r="B107"/>
      <c r="C107"/>
      <c r="D107"/>
      <c r="E107"/>
      <c r="P107" s="1"/>
      <c r="Q107" s="1"/>
      <c r="U107" s="22">
        <v>8</v>
      </c>
      <c r="V107" s="23"/>
      <c r="X107" s="23"/>
    </row>
    <row r="108" spans="2:24" ht="75.75" customHeight="1">
      <c r="B108"/>
      <c r="C108"/>
      <c r="D108"/>
      <c r="E108"/>
      <c r="P108" s="1"/>
      <c r="Q108" s="1"/>
      <c r="U108" s="22">
        <v>9</v>
      </c>
      <c r="V108" s="23"/>
      <c r="X108" s="23"/>
    </row>
    <row r="109" spans="2:24" ht="75.75" customHeight="1">
      <c r="B109"/>
      <c r="C109"/>
      <c r="D109"/>
      <c r="E109"/>
      <c r="P109" s="1"/>
      <c r="Q109" s="1"/>
      <c r="U109" s="22">
        <v>10</v>
      </c>
      <c r="V109" s="23"/>
      <c r="X109" s="24"/>
    </row>
    <row r="110" spans="2:24" ht="75.75" customHeight="1">
      <c r="B110"/>
      <c r="C110"/>
      <c r="D110"/>
      <c r="E110"/>
      <c r="P110" s="1"/>
      <c r="Q110" s="1"/>
      <c r="U110" s="22">
        <v>11</v>
      </c>
      <c r="V110" s="23"/>
      <c r="X110" s="23"/>
    </row>
    <row r="111" spans="2:24" ht="75.75" customHeight="1">
      <c r="B111"/>
      <c r="C111"/>
      <c r="D111"/>
      <c r="E111"/>
      <c r="P111" s="1"/>
      <c r="Q111" s="1"/>
      <c r="U111" s="22">
        <v>12</v>
      </c>
      <c r="V111" s="23"/>
      <c r="X111" s="23"/>
    </row>
    <row r="112" spans="2:24" ht="75.75" customHeight="1">
      <c r="B112"/>
      <c r="C112"/>
      <c r="D112"/>
      <c r="E112"/>
      <c r="P112" s="1"/>
      <c r="Q112" s="1"/>
      <c r="U112" s="22">
        <v>13</v>
      </c>
      <c r="V112" s="23"/>
      <c r="X112" s="23"/>
    </row>
    <row r="113" spans="2:24" ht="75.75" customHeight="1">
      <c r="B113"/>
      <c r="C113"/>
      <c r="D113"/>
      <c r="E113"/>
      <c r="P113" s="1"/>
      <c r="Q113" s="1"/>
      <c r="U113" s="22">
        <v>14</v>
      </c>
      <c r="V113" s="23"/>
      <c r="X113" s="23"/>
    </row>
    <row r="114" spans="2:24" ht="75.75" customHeight="1">
      <c r="B114"/>
      <c r="C114"/>
      <c r="D114"/>
      <c r="E114"/>
      <c r="P114" s="1"/>
      <c r="Q114" s="1"/>
      <c r="U114" s="22">
        <v>15</v>
      </c>
      <c r="V114" s="23"/>
      <c r="X114" s="24"/>
    </row>
    <row r="115" spans="2:24" ht="75.75" customHeight="1">
      <c r="B115"/>
      <c r="C115"/>
      <c r="D115"/>
      <c r="E115"/>
      <c r="P115" s="1"/>
      <c r="Q115" s="1"/>
      <c r="U115" s="22">
        <v>16</v>
      </c>
      <c r="V115" s="24"/>
      <c r="X115" s="24"/>
    </row>
    <row r="116" spans="2:24" ht="75.75" customHeight="1">
      <c r="B116"/>
      <c r="C116"/>
      <c r="D116"/>
      <c r="E116"/>
      <c r="P116" s="1"/>
      <c r="Q116" s="1"/>
      <c r="U116" s="22">
        <v>17</v>
      </c>
      <c r="V116" s="24"/>
      <c r="X116" s="24"/>
    </row>
    <row r="117" spans="2:24" ht="75.75" customHeight="1">
      <c r="B117"/>
      <c r="C117"/>
      <c r="D117"/>
      <c r="E117"/>
      <c r="P117" s="1"/>
      <c r="Q117" s="1"/>
      <c r="U117" s="22">
        <v>18</v>
      </c>
      <c r="V117" s="24"/>
      <c r="X117" s="24"/>
    </row>
    <row r="118" spans="2:24" ht="75.75" customHeight="1">
      <c r="B118"/>
      <c r="C118"/>
      <c r="D118"/>
      <c r="E118"/>
      <c r="P118" s="1"/>
      <c r="Q118" s="1"/>
      <c r="U118" s="22">
        <v>19</v>
      </c>
      <c r="V118" s="24"/>
      <c r="X118" s="24"/>
    </row>
    <row r="119" spans="2:24" ht="75.75" customHeight="1">
      <c r="B119"/>
      <c r="C119"/>
      <c r="D119"/>
      <c r="E119"/>
      <c r="P119" s="1"/>
      <c r="Q119" s="1"/>
      <c r="U119" s="22">
        <v>20</v>
      </c>
      <c r="V119" s="24"/>
      <c r="X119" s="24"/>
    </row>
    <row r="120" spans="2:24" ht="75.75" customHeight="1">
      <c r="B120"/>
      <c r="C120"/>
      <c r="D120"/>
      <c r="E120"/>
      <c r="P120" s="1"/>
      <c r="Q120" s="1"/>
      <c r="U120" s="22">
        <v>21</v>
      </c>
      <c r="V120" s="24"/>
      <c r="X120" s="24"/>
    </row>
    <row r="121" spans="2:24" ht="75.75" customHeight="1">
      <c r="B121"/>
      <c r="C121"/>
      <c r="D121"/>
      <c r="E121"/>
      <c r="P121" s="1"/>
      <c r="Q121" s="1"/>
      <c r="U121" s="22">
        <v>22</v>
      </c>
      <c r="V121" s="24"/>
      <c r="X121" s="24"/>
    </row>
    <row r="122" spans="2:24" ht="75.75" customHeight="1">
      <c r="B122"/>
      <c r="C122"/>
      <c r="D122"/>
      <c r="E122"/>
      <c r="P122" s="1"/>
      <c r="Q122" s="1"/>
      <c r="U122" s="22">
        <v>23</v>
      </c>
      <c r="V122" s="24"/>
      <c r="X122" s="24"/>
    </row>
    <row r="123" spans="2:24" ht="75.75" customHeight="1">
      <c r="B123"/>
      <c r="C123"/>
      <c r="D123"/>
      <c r="E123"/>
      <c r="P123" s="1"/>
      <c r="Q123" s="1"/>
      <c r="U123" s="22">
        <v>24</v>
      </c>
      <c r="V123" s="24"/>
      <c r="X123" s="24"/>
    </row>
    <row r="124" spans="2:24" ht="75.75" customHeight="1">
      <c r="B124"/>
      <c r="C124"/>
      <c r="D124"/>
      <c r="E124"/>
      <c r="P124" s="1"/>
      <c r="Q124" s="1"/>
      <c r="U124" s="22">
        <v>25</v>
      </c>
      <c r="V124" s="24"/>
      <c r="X124" s="24"/>
    </row>
    <row r="125" spans="2:24" ht="75.75" customHeight="1">
      <c r="B125"/>
      <c r="C125"/>
      <c r="D125"/>
      <c r="E125"/>
      <c r="P125" s="1"/>
      <c r="Q125" s="1"/>
      <c r="U125" s="22">
        <v>26</v>
      </c>
      <c r="V125" s="24"/>
      <c r="X125" s="24"/>
    </row>
    <row r="126" spans="2:24" ht="75.75" customHeight="1">
      <c r="B126"/>
      <c r="C126"/>
      <c r="D126"/>
      <c r="E126"/>
      <c r="P126" s="1"/>
      <c r="Q126" s="1"/>
      <c r="U126" s="22">
        <v>27</v>
      </c>
      <c r="V126" s="24"/>
      <c r="X126" s="24"/>
    </row>
    <row r="127" spans="2:24" ht="75.75" customHeight="1">
      <c r="B127"/>
      <c r="C127"/>
      <c r="D127"/>
      <c r="E127"/>
      <c r="P127" s="1"/>
      <c r="Q127" s="1"/>
      <c r="U127" s="22">
        <v>28</v>
      </c>
      <c r="V127" s="24" t="s">
        <v>36</v>
      </c>
      <c r="X127" s="24" t="s">
        <v>36</v>
      </c>
    </row>
    <row r="128" spans="2:24" ht="75.75" customHeight="1">
      <c r="B128"/>
      <c r="C128"/>
      <c r="D128"/>
      <c r="E128"/>
      <c r="P128" s="1"/>
      <c r="Q128" s="1"/>
      <c r="U128" s="22">
        <v>29</v>
      </c>
      <c r="V128" s="24" t="s">
        <v>36</v>
      </c>
      <c r="X128" s="24" t="s">
        <v>36</v>
      </c>
    </row>
    <row r="129" spans="2:24" ht="75.75" customHeight="1">
      <c r="B129"/>
      <c r="C129"/>
      <c r="D129"/>
      <c r="E129"/>
      <c r="P129" s="1"/>
      <c r="Q129" s="1"/>
      <c r="U129" s="22">
        <v>30</v>
      </c>
      <c r="V129" s="24" t="s">
        <v>36</v>
      </c>
      <c r="X129" s="24" t="s">
        <v>36</v>
      </c>
    </row>
    <row r="130" spans="2:24" ht="75.75" customHeight="1">
      <c r="B130"/>
      <c r="C130"/>
      <c r="D130"/>
      <c r="E130"/>
      <c r="P130" s="1"/>
      <c r="Q130" s="1"/>
      <c r="U130" s="22">
        <v>31</v>
      </c>
      <c r="V130" s="24" t="s">
        <v>36</v>
      </c>
      <c r="X130" s="24" t="s">
        <v>36</v>
      </c>
    </row>
    <row r="131" spans="2:24" ht="75.75" customHeight="1">
      <c r="B131"/>
      <c r="C131"/>
      <c r="D131"/>
      <c r="E131"/>
      <c r="P131" s="1"/>
      <c r="Q131" s="1"/>
      <c r="U131" s="22">
        <v>32</v>
      </c>
      <c r="V131" s="24" t="s">
        <v>36</v>
      </c>
      <c r="X131" s="24" t="s">
        <v>36</v>
      </c>
    </row>
    <row r="132" spans="2:24" ht="75.75" customHeight="1">
      <c r="B132"/>
      <c r="C132"/>
      <c r="D132"/>
      <c r="E132"/>
      <c r="P132" s="1"/>
      <c r="Q132" s="1"/>
      <c r="U132" s="22">
        <v>33</v>
      </c>
      <c r="V132" s="24" t="s">
        <v>36</v>
      </c>
      <c r="X132" s="24" t="s">
        <v>36</v>
      </c>
    </row>
    <row r="133" spans="2:24" ht="75.75" customHeight="1">
      <c r="B133"/>
      <c r="C133"/>
      <c r="D133"/>
      <c r="E133"/>
      <c r="P133" s="1"/>
      <c r="Q133" s="1"/>
      <c r="U133" s="22">
        <v>34</v>
      </c>
      <c r="V133" s="24" t="s">
        <v>36</v>
      </c>
      <c r="X133" s="24" t="s">
        <v>36</v>
      </c>
    </row>
    <row r="134" spans="2:24" ht="75.75" customHeight="1">
      <c r="B134"/>
      <c r="C134"/>
      <c r="D134"/>
      <c r="E134"/>
      <c r="P134" s="1"/>
      <c r="Q134" s="1"/>
      <c r="U134" s="22">
        <v>35</v>
      </c>
      <c r="V134" s="24" t="s">
        <v>36</v>
      </c>
      <c r="X134" s="24" t="s">
        <v>36</v>
      </c>
    </row>
    <row r="135" spans="2:24" ht="75.75" customHeight="1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U135" s="22">
        <v>36</v>
      </c>
      <c r="V135" s="24" t="s">
        <v>36</v>
      </c>
      <c r="X135" s="24" t="s">
        <v>36</v>
      </c>
    </row>
    <row r="136" spans="2:24" ht="75.75" customHeight="1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U136" s="22">
        <v>37</v>
      </c>
      <c r="V136" s="24" t="s">
        <v>36</v>
      </c>
      <c r="X136" s="24" t="s">
        <v>36</v>
      </c>
    </row>
    <row r="137" spans="2:24" ht="75.75" customHeight="1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U137" s="22">
        <v>38</v>
      </c>
      <c r="V137" s="24" t="s">
        <v>36</v>
      </c>
      <c r="X137" s="24" t="s">
        <v>36</v>
      </c>
    </row>
    <row r="138" spans="2:24" ht="75.75" customHeight="1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U138" s="22">
        <v>39</v>
      </c>
      <c r="V138" s="24" t="s">
        <v>36</v>
      </c>
      <c r="X138" s="24" t="s">
        <v>36</v>
      </c>
    </row>
    <row r="139" spans="2:24" ht="75.75" customHeight="1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U139" s="22">
        <v>40</v>
      </c>
      <c r="V139" s="24" t="s">
        <v>36</v>
      </c>
      <c r="X139" s="24" t="s">
        <v>36</v>
      </c>
    </row>
    <row r="140" spans="2:24" ht="75.75" customHeight="1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U140" s="22">
        <v>41</v>
      </c>
      <c r="V140" s="24" t="s">
        <v>36</v>
      </c>
      <c r="X140" s="24" t="s">
        <v>36</v>
      </c>
    </row>
    <row r="141" spans="2:24" ht="75.75" customHeight="1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U141" s="22">
        <v>42</v>
      </c>
      <c r="V141" s="24" t="s">
        <v>36</v>
      </c>
      <c r="X141" s="24" t="s">
        <v>36</v>
      </c>
    </row>
    <row r="142" spans="2:24" ht="75.75" customHeight="1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U142" s="22">
        <v>43</v>
      </c>
      <c r="V142" s="24" t="s">
        <v>36</v>
      </c>
      <c r="X142" s="24" t="s">
        <v>36</v>
      </c>
    </row>
    <row r="143" spans="2:24" ht="75.75" customHeight="1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U143" s="22">
        <v>44</v>
      </c>
      <c r="V143" s="24" t="s">
        <v>36</v>
      </c>
      <c r="X143" s="24" t="s">
        <v>36</v>
      </c>
    </row>
    <row r="144" spans="2:24" ht="75.75" customHeight="1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U144" s="22">
        <v>45</v>
      </c>
      <c r="V144" s="24" t="s">
        <v>36</v>
      </c>
      <c r="X144" s="24" t="s">
        <v>36</v>
      </c>
    </row>
    <row r="145" spans="2:24" ht="75.75" customHeight="1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U145" s="22">
        <v>46</v>
      </c>
      <c r="V145" s="24" t="s">
        <v>36</v>
      </c>
      <c r="X145" s="24" t="s">
        <v>36</v>
      </c>
    </row>
    <row r="146" spans="2:24" ht="75.75" customHeight="1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U146" s="22">
        <v>47</v>
      </c>
      <c r="V146" s="24" t="s">
        <v>36</v>
      </c>
      <c r="X146" s="24" t="s">
        <v>36</v>
      </c>
    </row>
    <row r="147" spans="2:24" ht="75.75" customHeight="1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U147" s="22">
        <v>48</v>
      </c>
      <c r="V147" s="24" t="s">
        <v>36</v>
      </c>
      <c r="X147" s="24" t="s">
        <v>36</v>
      </c>
    </row>
    <row r="148" spans="2:24" ht="75.75" customHeight="1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U148" s="22">
        <v>49</v>
      </c>
      <c r="V148" s="24" t="s">
        <v>36</v>
      </c>
      <c r="X148" s="24" t="s">
        <v>36</v>
      </c>
    </row>
    <row r="149" spans="2:24" ht="75.75" customHeight="1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U149" s="22">
        <v>50</v>
      </c>
      <c r="V149" s="24" t="s">
        <v>36</v>
      </c>
      <c r="X149" s="24" t="s">
        <v>36</v>
      </c>
    </row>
    <row r="150" spans="2:24" ht="75.75" customHeight="1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V150" s="24"/>
      <c r="X150" s="24"/>
    </row>
    <row r="151" spans="2:16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2:16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2:16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2:16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2:16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2:16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2:16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2:16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2:16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2:16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2:16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2:16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2:16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2:16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2:16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2:16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2:16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2:16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2:16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2:16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2:16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2:16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2:16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2:16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2:16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2:16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2:16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2:16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2:16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2:16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2:16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2:16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2:16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2:16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2:16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2:16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2:16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2:16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2:16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2:16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2:16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2:16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2:16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2:16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2:16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2:16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2:16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2:16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2:16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2:16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2:16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2:16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2:16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2:16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2:16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2:16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2:16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2:16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2:16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2:16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2:16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2:16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2:16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2:16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2:16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2:16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2:16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2:16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2:16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2:16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2:16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2:16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2:16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2:16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2:16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2:16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2:16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2:16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2:16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2:16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2:16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5:16" ht="12.75">
      <c r="E232"/>
      <c r="F232"/>
      <c r="G232"/>
      <c r="H232"/>
      <c r="I232"/>
      <c r="J232"/>
      <c r="K232"/>
      <c r="L232"/>
      <c r="M232"/>
      <c r="N232"/>
      <c r="O232"/>
      <c r="P232" s="25"/>
    </row>
    <row r="233" spans="5:16" ht="12.75">
      <c r="E233"/>
      <c r="F233"/>
      <c r="G233"/>
      <c r="H233"/>
      <c r="I233"/>
      <c r="J233"/>
      <c r="K233"/>
      <c r="L233"/>
      <c r="M233"/>
      <c r="N233"/>
      <c r="O233"/>
      <c r="P233" s="25"/>
    </row>
    <row r="234" spans="5:16" ht="12.75">
      <c r="E234"/>
      <c r="F234"/>
      <c r="G234"/>
      <c r="H234"/>
      <c r="I234"/>
      <c r="J234"/>
      <c r="K234"/>
      <c r="L234"/>
      <c r="M234"/>
      <c r="N234"/>
      <c r="O234"/>
      <c r="P234" s="25"/>
    </row>
    <row r="235" spans="5:16" ht="12.75">
      <c r="E235"/>
      <c r="F235"/>
      <c r="G235"/>
      <c r="H235"/>
      <c r="I235"/>
      <c r="J235"/>
      <c r="K235"/>
      <c r="L235"/>
      <c r="M235"/>
      <c r="N235"/>
      <c r="O235"/>
      <c r="P235" s="25"/>
    </row>
    <row r="236" spans="5:16" ht="12.75">
      <c r="E236"/>
      <c r="F236"/>
      <c r="G236"/>
      <c r="H236"/>
      <c r="I236"/>
      <c r="J236"/>
      <c r="K236"/>
      <c r="L236"/>
      <c r="M236"/>
      <c r="N236"/>
      <c r="O236"/>
      <c r="P236" s="25"/>
    </row>
    <row r="237" spans="5:16" ht="12.75">
      <c r="E237"/>
      <c r="F237"/>
      <c r="G237"/>
      <c r="H237"/>
      <c r="I237"/>
      <c r="J237"/>
      <c r="K237"/>
      <c r="L237"/>
      <c r="M237"/>
      <c r="N237"/>
      <c r="O237"/>
      <c r="P237" s="25"/>
    </row>
    <row r="238" spans="5:16" ht="12.75">
      <c r="E238"/>
      <c r="F238"/>
      <c r="G238"/>
      <c r="H238"/>
      <c r="I238"/>
      <c r="J238"/>
      <c r="K238"/>
      <c r="L238"/>
      <c r="M238"/>
      <c r="N238"/>
      <c r="O238"/>
      <c r="P238" s="25"/>
    </row>
    <row r="239" spans="5:16" ht="12.75">
      <c r="E239"/>
      <c r="F239"/>
      <c r="G239"/>
      <c r="H239"/>
      <c r="I239"/>
      <c r="J239"/>
      <c r="K239"/>
      <c r="L239"/>
      <c r="M239"/>
      <c r="N239"/>
      <c r="O239"/>
      <c r="P239" s="25"/>
    </row>
    <row r="240" spans="5:16" ht="12.75">
      <c r="E240"/>
      <c r="F240"/>
      <c r="G240"/>
      <c r="H240"/>
      <c r="I240"/>
      <c r="J240"/>
      <c r="K240"/>
      <c r="L240"/>
      <c r="M240"/>
      <c r="N240"/>
      <c r="O240"/>
      <c r="P240" s="25"/>
    </row>
    <row r="241" spans="5:16" ht="12.75">
      <c r="E241"/>
      <c r="F241"/>
      <c r="G241"/>
      <c r="H241"/>
      <c r="I241"/>
      <c r="J241"/>
      <c r="K241"/>
      <c r="L241"/>
      <c r="M241"/>
      <c r="N241"/>
      <c r="O241"/>
      <c r="P241" s="25"/>
    </row>
    <row r="242" spans="5:16" ht="12.75">
      <c r="E242"/>
      <c r="F242"/>
      <c r="G242"/>
      <c r="H242"/>
      <c r="I242"/>
      <c r="J242"/>
      <c r="K242"/>
      <c r="L242"/>
      <c r="M242"/>
      <c r="N242"/>
      <c r="O242"/>
      <c r="P242" s="25"/>
    </row>
    <row r="243" spans="2:16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 s="25"/>
    </row>
    <row r="244" spans="2:16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 s="25"/>
    </row>
    <row r="245" spans="2:16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 s="25"/>
    </row>
    <row r="246" spans="2:16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 s="25"/>
    </row>
    <row r="247" spans="2:16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 s="25"/>
    </row>
    <row r="248" spans="2:16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 s="25"/>
    </row>
    <row r="249" spans="2:16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 s="25"/>
    </row>
    <row r="250" spans="2:16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 s="25"/>
    </row>
    <row r="251" spans="2:16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 s="25"/>
    </row>
    <row r="252" spans="2:16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 s="25"/>
    </row>
    <row r="253" spans="2:16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 s="25"/>
    </row>
    <row r="254" spans="2:16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 s="25"/>
    </row>
    <row r="255" spans="2:16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 s="25"/>
    </row>
    <row r="256" spans="2:16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 s="25"/>
    </row>
    <row r="257" spans="2:16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 s="25"/>
    </row>
    <row r="258" spans="2:16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 s="25"/>
    </row>
    <row r="259" spans="2:16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 s="25"/>
    </row>
    <row r="260" spans="2:16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 s="25"/>
    </row>
    <row r="261" spans="2:16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 s="25"/>
    </row>
    <row r="262" spans="2:16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 s="25"/>
    </row>
    <row r="263" spans="2:16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 s="25"/>
    </row>
    <row r="264" spans="2:16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 s="25"/>
    </row>
    <row r="265" spans="2:16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 s="25"/>
    </row>
    <row r="266" spans="2:16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 s="25"/>
    </row>
    <row r="267" spans="2:16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 s="25"/>
    </row>
    <row r="268" spans="2:16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 s="25"/>
    </row>
    <row r="269" spans="2:16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 s="25"/>
    </row>
    <row r="270" spans="2:16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 s="25"/>
    </row>
    <row r="271" spans="2:16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 s="25"/>
    </row>
    <row r="272" spans="2:16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 s="25"/>
    </row>
    <row r="273" spans="2:16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 s="25"/>
    </row>
    <row r="274" spans="2:16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 s="25"/>
    </row>
    <row r="275" spans="2:16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 s="25"/>
    </row>
    <row r="276" spans="2:16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 s="25"/>
    </row>
    <row r="277" spans="2:16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 s="25"/>
    </row>
    <row r="278" spans="2:16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 s="25"/>
    </row>
    <row r="279" spans="2:16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 s="25"/>
    </row>
    <row r="280" spans="2:16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 s="25"/>
    </row>
    <row r="281" spans="2:16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 s="25"/>
    </row>
    <row r="282" spans="2:16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 s="25"/>
    </row>
    <row r="283" spans="2:16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 s="25"/>
    </row>
    <row r="284" spans="2:16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 s="25"/>
    </row>
    <row r="285" spans="2:16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 s="25"/>
    </row>
    <row r="286" spans="2:16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 s="25"/>
    </row>
    <row r="287" spans="2:16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 s="25"/>
    </row>
    <row r="288" spans="2:16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 s="25"/>
    </row>
    <row r="289" spans="2:16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 s="25"/>
    </row>
    <row r="290" spans="2:16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 s="25"/>
    </row>
    <row r="291" spans="2:16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 s="25"/>
    </row>
    <row r="292" spans="2:16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 s="25"/>
    </row>
    <row r="293" spans="2:16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 s="25"/>
    </row>
    <row r="294" spans="2:16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 s="25"/>
    </row>
    <row r="295" spans="2:16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 s="25"/>
    </row>
    <row r="296" spans="2:16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 s="25"/>
    </row>
    <row r="297" spans="2:16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 s="25"/>
    </row>
    <row r="298" spans="2:16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 s="25"/>
    </row>
    <row r="299" spans="2:16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 s="25"/>
    </row>
    <row r="300" spans="2:16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 s="25"/>
    </row>
    <row r="301" spans="2:16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 s="25"/>
    </row>
    <row r="302" spans="2:16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 s="25"/>
    </row>
    <row r="303" spans="2:16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 s="25"/>
    </row>
    <row r="304" spans="2:16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 s="25"/>
    </row>
    <row r="305" spans="2:16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 s="25"/>
    </row>
    <row r="306" spans="2:16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 s="25"/>
    </row>
    <row r="307" spans="2:16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 s="25"/>
    </row>
    <row r="308" spans="2:16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 s="25"/>
    </row>
    <row r="309" spans="2:16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 s="25"/>
    </row>
    <row r="310" spans="2:16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 s="25"/>
    </row>
    <row r="311" spans="2:16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 s="25"/>
    </row>
    <row r="312" spans="2:16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 s="25"/>
    </row>
    <row r="313" spans="2:16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 s="25"/>
    </row>
    <row r="314" spans="2:16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 s="25"/>
    </row>
    <row r="315" spans="2:16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 s="25"/>
    </row>
    <row r="316" spans="2:16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 s="25"/>
    </row>
    <row r="317" spans="2:16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 s="25"/>
    </row>
    <row r="318" spans="2:16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 s="25"/>
    </row>
    <row r="319" spans="2:16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 s="25"/>
    </row>
    <row r="320" spans="2:16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 s="25"/>
    </row>
    <row r="321" spans="2:16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 s="25"/>
    </row>
    <row r="322" spans="2:16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 s="25"/>
    </row>
    <row r="323" spans="2:16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 s="25"/>
    </row>
    <row r="324" spans="2:16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 s="25"/>
    </row>
    <row r="325" spans="2:16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 s="25"/>
    </row>
    <row r="326" spans="2:16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 s="25"/>
    </row>
    <row r="327" spans="2:16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 s="25"/>
    </row>
    <row r="328" spans="6:16" ht="12.75">
      <c r="F328"/>
      <c r="G328"/>
      <c r="H328"/>
      <c r="I328"/>
      <c r="J328"/>
      <c r="K328"/>
      <c r="L328"/>
      <c r="M328"/>
      <c r="N328"/>
      <c r="O328"/>
      <c r="P328" s="25"/>
    </row>
    <row r="329" spans="6:16" ht="12.75">
      <c r="F329"/>
      <c r="G329"/>
      <c r="H329"/>
      <c r="I329"/>
      <c r="J329"/>
      <c r="K329"/>
      <c r="L329"/>
      <c r="M329"/>
      <c r="N329"/>
      <c r="O329"/>
      <c r="P329" s="25"/>
    </row>
    <row r="330" spans="6:16" ht="12.75">
      <c r="F330"/>
      <c r="G330"/>
      <c r="H330"/>
      <c r="I330"/>
      <c r="J330"/>
      <c r="K330"/>
      <c r="L330"/>
      <c r="M330"/>
      <c r="N330"/>
      <c r="O330"/>
      <c r="P330" s="25"/>
    </row>
    <row r="331" spans="6:16" ht="12.75">
      <c r="F331"/>
      <c r="G331"/>
      <c r="H331"/>
      <c r="I331"/>
      <c r="J331"/>
      <c r="K331"/>
      <c r="L331"/>
      <c r="M331"/>
      <c r="N331"/>
      <c r="O331"/>
      <c r="P331" s="25"/>
    </row>
    <row r="332" spans="6:16" ht="12.75">
      <c r="F332"/>
      <c r="G332"/>
      <c r="H332"/>
      <c r="I332"/>
      <c r="J332"/>
      <c r="K332"/>
      <c r="L332"/>
      <c r="M332"/>
      <c r="N332"/>
      <c r="O332"/>
      <c r="P332" s="25"/>
    </row>
    <row r="333" spans="6:16" ht="12.75">
      <c r="F333"/>
      <c r="G333"/>
      <c r="H333"/>
      <c r="I333"/>
      <c r="J333"/>
      <c r="K333"/>
      <c r="L333"/>
      <c r="M333"/>
      <c r="N333"/>
      <c r="O333"/>
      <c r="P333" s="25"/>
    </row>
    <row r="334" spans="6:16" ht="12.75">
      <c r="F334"/>
      <c r="G334"/>
      <c r="H334"/>
      <c r="I334"/>
      <c r="J334"/>
      <c r="K334"/>
      <c r="L334"/>
      <c r="M334"/>
      <c r="N334"/>
      <c r="O334"/>
      <c r="P334" s="25"/>
    </row>
    <row r="335" spans="6:16" ht="12.75">
      <c r="F335"/>
      <c r="G335"/>
      <c r="H335"/>
      <c r="I335"/>
      <c r="J335"/>
      <c r="K335"/>
      <c r="L335"/>
      <c r="M335"/>
      <c r="N335"/>
      <c r="O335"/>
      <c r="P335" s="25"/>
    </row>
    <row r="336" spans="6:16" ht="12.75">
      <c r="F336"/>
      <c r="G336"/>
      <c r="H336"/>
      <c r="I336"/>
      <c r="J336"/>
      <c r="K336"/>
      <c r="L336"/>
      <c r="M336"/>
      <c r="N336"/>
      <c r="O336"/>
      <c r="P336" s="25"/>
    </row>
    <row r="337" spans="6:16" ht="12.75">
      <c r="F337"/>
      <c r="G337"/>
      <c r="H337"/>
      <c r="I337"/>
      <c r="J337"/>
      <c r="K337"/>
      <c r="L337"/>
      <c r="M337"/>
      <c r="N337"/>
      <c r="O337"/>
      <c r="P337" s="25"/>
    </row>
    <row r="338" spans="6:16" ht="12.75">
      <c r="F338"/>
      <c r="G338"/>
      <c r="H338"/>
      <c r="I338"/>
      <c r="J338"/>
      <c r="K338"/>
      <c r="L338"/>
      <c r="M338"/>
      <c r="N338"/>
      <c r="O338"/>
      <c r="P338" s="25"/>
    </row>
    <row r="339" spans="6:16" ht="12.75">
      <c r="F339"/>
      <c r="G339"/>
      <c r="H339"/>
      <c r="I339"/>
      <c r="J339"/>
      <c r="K339"/>
      <c r="L339"/>
      <c r="M339"/>
      <c r="N339"/>
      <c r="O339"/>
      <c r="P339" s="25"/>
    </row>
    <row r="340" spans="6:16" ht="12.75">
      <c r="F340"/>
      <c r="G340"/>
      <c r="H340"/>
      <c r="I340"/>
      <c r="J340"/>
      <c r="K340"/>
      <c r="L340"/>
      <c r="M340"/>
      <c r="N340"/>
      <c r="O340"/>
      <c r="P340" s="25"/>
    </row>
    <row r="341" spans="6:16" ht="12.75">
      <c r="F341"/>
      <c r="G341"/>
      <c r="H341"/>
      <c r="I341"/>
      <c r="J341"/>
      <c r="K341"/>
      <c r="L341"/>
      <c r="M341"/>
      <c r="N341"/>
      <c r="O341"/>
      <c r="P341" s="25"/>
    </row>
    <row r="342" spans="6:16" ht="12.75">
      <c r="F342"/>
      <c r="G342"/>
      <c r="H342"/>
      <c r="I342"/>
      <c r="J342"/>
      <c r="K342"/>
      <c r="L342"/>
      <c r="M342"/>
      <c r="N342"/>
      <c r="O342"/>
      <c r="P342" s="25"/>
    </row>
    <row r="343" spans="6:16" ht="12.75">
      <c r="F343"/>
      <c r="G343"/>
      <c r="H343"/>
      <c r="I343"/>
      <c r="J343"/>
      <c r="K343"/>
      <c r="L343"/>
      <c r="M343"/>
      <c r="N343"/>
      <c r="O343"/>
      <c r="P343" s="25"/>
    </row>
    <row r="344" spans="6:16" ht="12.75">
      <c r="F344"/>
      <c r="G344"/>
      <c r="H344"/>
      <c r="I344"/>
      <c r="J344"/>
      <c r="K344"/>
      <c r="L344"/>
      <c r="M344"/>
      <c r="N344"/>
      <c r="O344"/>
      <c r="P344" s="25"/>
    </row>
    <row r="345" spans="6:16" ht="12.75">
      <c r="F345"/>
      <c r="G345"/>
      <c r="H345"/>
      <c r="I345"/>
      <c r="J345"/>
      <c r="K345"/>
      <c r="L345"/>
      <c r="M345"/>
      <c r="N345"/>
      <c r="O345"/>
      <c r="P345" s="25"/>
    </row>
    <row r="346" spans="6:16" ht="12.75">
      <c r="F346"/>
      <c r="G346"/>
      <c r="H346"/>
      <c r="I346"/>
      <c r="J346"/>
      <c r="K346"/>
      <c r="L346"/>
      <c r="M346"/>
      <c r="N346"/>
      <c r="O346"/>
      <c r="P346" s="25"/>
    </row>
    <row r="347" spans="6:16" ht="12.75">
      <c r="F347"/>
      <c r="G347"/>
      <c r="H347"/>
      <c r="I347"/>
      <c r="J347"/>
      <c r="K347"/>
      <c r="L347"/>
      <c r="M347"/>
      <c r="N347"/>
      <c r="O347"/>
      <c r="P347" s="25"/>
    </row>
    <row r="348" spans="6:16" ht="12.75">
      <c r="F348"/>
      <c r="G348"/>
      <c r="H348"/>
      <c r="I348"/>
      <c r="J348"/>
      <c r="K348"/>
      <c r="L348"/>
      <c r="M348"/>
      <c r="N348"/>
      <c r="O348"/>
      <c r="P348" s="25"/>
    </row>
    <row r="349" spans="6:16" ht="12.75">
      <c r="F349"/>
      <c r="G349"/>
      <c r="H349"/>
      <c r="I349"/>
      <c r="J349"/>
      <c r="K349"/>
      <c r="L349"/>
      <c r="M349"/>
      <c r="N349"/>
      <c r="O349"/>
      <c r="P349" s="25"/>
    </row>
    <row r="350" spans="6:16" ht="12.75">
      <c r="F350"/>
      <c r="G350"/>
      <c r="H350"/>
      <c r="I350"/>
      <c r="J350"/>
      <c r="K350"/>
      <c r="L350"/>
      <c r="M350"/>
      <c r="N350"/>
      <c r="O350"/>
      <c r="P350" s="25"/>
    </row>
    <row r="351" spans="6:16" ht="12.75">
      <c r="F351"/>
      <c r="G351"/>
      <c r="H351"/>
      <c r="I351"/>
      <c r="J351"/>
      <c r="K351"/>
      <c r="L351"/>
      <c r="M351"/>
      <c r="N351"/>
      <c r="O351"/>
      <c r="P351" s="25"/>
    </row>
    <row r="352" spans="6:16" ht="12.75">
      <c r="F352"/>
      <c r="G352"/>
      <c r="H352"/>
      <c r="I352"/>
      <c r="J352"/>
      <c r="K352"/>
      <c r="L352"/>
      <c r="M352"/>
      <c r="N352"/>
      <c r="O352"/>
      <c r="P352" s="25"/>
    </row>
    <row r="353" spans="6:16" ht="12.75">
      <c r="F353"/>
      <c r="G353"/>
      <c r="H353"/>
      <c r="I353"/>
      <c r="J353"/>
      <c r="K353"/>
      <c r="L353"/>
      <c r="M353"/>
      <c r="N353"/>
      <c r="O353"/>
      <c r="P353" s="25"/>
    </row>
    <row r="354" spans="6:16" ht="12.75">
      <c r="F354"/>
      <c r="G354"/>
      <c r="H354"/>
      <c r="I354"/>
      <c r="J354"/>
      <c r="K354"/>
      <c r="L354"/>
      <c r="M354"/>
      <c r="N354"/>
      <c r="O354"/>
      <c r="P354" s="25"/>
    </row>
    <row r="355" spans="6:16" ht="12.75">
      <c r="F355"/>
      <c r="G355"/>
      <c r="H355"/>
      <c r="I355"/>
      <c r="J355"/>
      <c r="K355"/>
      <c r="L355"/>
      <c r="M355"/>
      <c r="N355"/>
      <c r="O355"/>
      <c r="P355" s="25"/>
    </row>
    <row r="356" spans="6:16" ht="12.75">
      <c r="F356"/>
      <c r="G356"/>
      <c r="H356"/>
      <c r="I356"/>
      <c r="J356"/>
      <c r="K356"/>
      <c r="L356"/>
      <c r="M356"/>
      <c r="N356"/>
      <c r="O356"/>
      <c r="P356" s="25"/>
    </row>
    <row r="357" spans="6:16" ht="12.75">
      <c r="F357"/>
      <c r="G357"/>
      <c r="H357"/>
      <c r="I357"/>
      <c r="J357"/>
      <c r="K357"/>
      <c r="L357"/>
      <c r="M357"/>
      <c r="N357"/>
      <c r="O357"/>
      <c r="P357" s="25"/>
    </row>
    <row r="358" spans="6:16" ht="12.75">
      <c r="F358"/>
      <c r="G358"/>
      <c r="H358"/>
      <c r="I358"/>
      <c r="J358"/>
      <c r="K358"/>
      <c r="L358"/>
      <c r="M358"/>
      <c r="N358"/>
      <c r="O358"/>
      <c r="P358" s="25"/>
    </row>
    <row r="393" spans="6:16" ht="12.75">
      <c r="F393" s="1">
        <v>0</v>
      </c>
      <c r="G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26">
        <v>0</v>
      </c>
    </row>
  </sheetData>
  <sheetProtection/>
  <mergeCells count="2">
    <mergeCell ref="C3:H7"/>
    <mergeCell ref="K3:P7"/>
  </mergeCells>
  <conditionalFormatting sqref="O17:O20 AM61:AW61 AI59:AI62 AI11:AI14 AI17:AI20 AI23:AI26 AI29:AI32 AI35:AI38 AI41:AI44 AI47:AI50 AI53:AI56 O11:O14 AM13:AW13 AM19:AW19 AM25:AW25 AM31:AW31 AM37:AW37 AM43:AW43 AM49:AW49 AM55:AW55 F17:M20 F11:M11">
    <cfRule type="cellIs" priority="1" dxfId="14" operator="between" stopIfTrue="1">
      <formula>-0.000001</formula>
      <formula>0.0000001</formula>
    </cfRule>
  </conditionalFormatting>
  <conditionalFormatting sqref="C3:H7 K3:P7">
    <cfRule type="cellIs" priority="2" dxfId="15" operator="equal" stopIfTrue="1">
      <formula>0</formula>
    </cfRule>
  </conditionalFormatting>
  <printOptions/>
  <pageMargins left="0.75" right="0.75" top="1" bottom="1" header="0.5" footer="0.5"/>
  <pageSetup orientation="portrait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Orlin</dc:creator>
  <cp:keywords/>
  <dc:description/>
  <cp:lastModifiedBy>Ebrahim Nasrabadi</cp:lastModifiedBy>
  <cp:lastPrinted>2011-02-14T15:30:14Z</cp:lastPrinted>
  <dcterms:created xsi:type="dcterms:W3CDTF">2010-02-12T19:22:24Z</dcterms:created>
  <dcterms:modified xsi:type="dcterms:W3CDTF">2013-02-28T05:33:25Z</dcterms:modified>
  <cp:category/>
  <cp:version/>
  <cp:contentType/>
  <cp:contentStatus/>
</cp:coreProperties>
</file>