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8355" activeTab="2"/>
  </bookViews>
  <sheets>
    <sheet name="strategy for M" sheetId="1" r:id="rId1"/>
    <sheet name="strategy for U" sheetId="2" r:id="rId2"/>
    <sheet name="overall payoffs" sheetId="3" r:id="rId3"/>
    <sheet name="M=100, U=100" sheetId="4" r:id="rId4"/>
    <sheet name="M=100, U=200" sheetId="5" r:id="rId5"/>
    <sheet name="M=100, U=400" sheetId="6" r:id="rId6"/>
    <sheet name="M=200, U=100" sheetId="7" r:id="rId7"/>
    <sheet name="M=200, U=200" sheetId="8" r:id="rId8"/>
    <sheet name="M=200, U=400" sheetId="9" r:id="rId9"/>
    <sheet name="M=400, U=100" sheetId="10" r:id="rId10"/>
    <sheet name="M=400, U=200" sheetId="11" r:id="rId11"/>
    <sheet name="M=400, U=400" sheetId="12" r:id="rId12"/>
  </sheets>
  <definedNames/>
  <calcPr fullCalcOnLoad="1"/>
</workbook>
</file>

<file path=xl/sharedStrings.xml><?xml version="1.0" encoding="utf-8"?>
<sst xmlns="http://schemas.openxmlformats.org/spreadsheetml/2006/main" count="299" uniqueCount="46">
  <si>
    <t>INSTRUCTIONS: Input your strategy as explained on the handout given in class.</t>
  </si>
  <si>
    <t xml:space="preserve">For example, under "Round 3, When M = 100", putting ``60%'' means that you want to </t>
  </si>
  <si>
    <t>Yield 60% of the time and Not Yield 40% of the time, in the event that Round 3 is reached</t>
  </si>
  <si>
    <t>If the game ends prior to Round 3 (if someone yields in Rounds 1,2 or players get angry)</t>
  </si>
  <si>
    <t>Round</t>
  </si>
  <si>
    <t>When M = 100</t>
  </si>
  <si>
    <t>When M = 200</t>
  </si>
  <si>
    <t>When M = 400</t>
  </si>
  <si>
    <t xml:space="preserve">Note: Please fill out your strategy on this sheet.  I will be importing your sheet directly into </t>
  </si>
  <si>
    <t xml:space="preserve">an Excel spreadsheet of my own, and hence need </t>
  </si>
  <si>
    <t>WHEN YOU ARE DONE, SAVE THE FILE WITH A NEW FILENAME: "YOURNAMEHERE_ANGRY_STRATEGY"</t>
  </si>
  <si>
    <t>SHOULD BE REPLACED BY PUTTING YOUR OWN NAME IN THE FILENAME</t>
  </si>
  <si>
    <t>THEN EMAIL IT TO ME, MCADAMS@MIT.EDU PRIOR TO NOON TOMORROW</t>
  </si>
  <si>
    <t>then your instructions for Round 3 will not matter.</t>
  </si>
  <si>
    <t>BOTH YIELD</t>
  </si>
  <si>
    <t>ANGER</t>
  </si>
  <si>
    <t>YOUR NAME:</t>
  </si>
  <si>
    <t>ROUND</t>
  </si>
  <si>
    <t>M ONLY YIELDS</t>
  </si>
  <si>
    <t>U ONLY YIELDS</t>
  </si>
  <si>
    <t>ANGER CHANCES</t>
  </si>
  <si>
    <t>CONDITIONAL</t>
  </si>
  <si>
    <t xml:space="preserve">CHANCE OF </t>
  </si>
  <si>
    <t>MAKING NEXT ROUND</t>
  </si>
  <si>
    <t>PROBABILITIES (CONDITIONAL ON REACHING EACH ROUND)</t>
  </si>
  <si>
    <t>M</t>
  </si>
  <si>
    <t>U</t>
  </si>
  <si>
    <t>CONTRIBUTION TO EXPECTED PAYOFF FOR MANAGEMENT</t>
  </si>
  <si>
    <t>CONTRIBUTION TO EXPECTED PAYOFF FOR UNION</t>
  </si>
  <si>
    <t>MANAGEMENT EXPECTED PAYOFF</t>
  </si>
  <si>
    <t>UNION EXPECTED PAYOFF</t>
  </si>
  <si>
    <t>MANAGEMENT</t>
  </si>
  <si>
    <t>UNION</t>
  </si>
  <si>
    <t>MANAGEMENT AVERAGE PAYOFF</t>
  </si>
  <si>
    <t>UNION AVERAGE PAYOFF</t>
  </si>
  <si>
    <t>CASE</t>
  </si>
  <si>
    <t>M=100,U=100</t>
  </si>
  <si>
    <t>M=100,U=200</t>
  </si>
  <si>
    <t>M=100,U=400</t>
  </si>
  <si>
    <t>M=400,U=400</t>
  </si>
  <si>
    <t>M=200,U=100</t>
  </si>
  <si>
    <t>M=200,U=200</t>
  </si>
  <si>
    <t>M=200,U=400</t>
  </si>
  <si>
    <t>M=400,U=100</t>
  </si>
  <si>
    <t>M=400,U=200</t>
  </si>
  <si>
    <t>AVERAGE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</si>
</sst>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.000"/>
    <numFmt numFmtId="168" formatCode="&quot;$&quot;#,##0.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9" fontId="1" fillId="0" borderId="5" xfId="19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9" applyAlignment="1">
      <alignment horizontal="center"/>
    </xf>
    <xf numFmtId="9" fontId="0" fillId="0" borderId="0" xfId="19" applyFont="1" applyAlignment="1">
      <alignment horizontal="center"/>
    </xf>
    <xf numFmtId="0" fontId="0" fillId="0" borderId="0" xfId="0" applyAlignment="1" quotePrefix="1">
      <alignment horizontal="left"/>
    </xf>
    <xf numFmtId="1" fontId="0" fillId="0" borderId="0" xfId="19" applyNumberFormat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8" xfId="0" applyBorder="1" applyAlignment="1">
      <alignment horizontal="center"/>
    </xf>
    <xf numFmtId="165" fontId="0" fillId="0" borderId="0" xfId="19" applyNumberFormat="1" applyAlignment="1">
      <alignment horizontal="center"/>
    </xf>
    <xf numFmtId="165" fontId="0" fillId="0" borderId="0" xfId="19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19" applyNumberFormat="1" applyAlignment="1">
      <alignment horizontal="center"/>
    </xf>
    <xf numFmtId="166" fontId="0" fillId="0" borderId="0" xfId="19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" fontId="2" fillId="0" borderId="0" xfId="19" applyNumberFormat="1" applyFont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39" fontId="2" fillId="0" borderId="0" xfId="17" applyNumberFormat="1" applyFont="1" applyAlignment="1">
      <alignment horizontal="center"/>
    </xf>
    <xf numFmtId="39" fontId="3" fillId="0" borderId="9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C23" sqref="C23"/>
    </sheetView>
  </sheetViews>
  <sheetFormatPr defaultColWidth="9.140625" defaultRowHeight="12.75"/>
  <cols>
    <col min="2" max="2" width="23.421875" style="0" customWidth="1"/>
    <col min="3" max="3" width="21.7109375" style="0" customWidth="1"/>
    <col min="4" max="4" width="20.140625" style="0" customWidth="1"/>
  </cols>
  <sheetData>
    <row r="2" spans="2:4" ht="13.5" customHeight="1" thickBot="1">
      <c r="B2" s="3"/>
      <c r="C2" s="3"/>
      <c r="D2" s="3"/>
    </row>
    <row r="3" spans="2:4" s="9" customFormat="1" ht="18.75" customHeight="1" thickBot="1">
      <c r="B3" s="10" t="s">
        <v>16</v>
      </c>
      <c r="C3" s="11"/>
      <c r="D3" s="12"/>
    </row>
    <row r="4" spans="2:4" ht="12.75">
      <c r="B4" s="3"/>
      <c r="C4" s="3"/>
      <c r="D4" s="3"/>
    </row>
    <row r="6" ht="12.75">
      <c r="A6" t="s">
        <v>0</v>
      </c>
    </row>
    <row r="8" ht="12.75">
      <c r="A8" t="s">
        <v>1</v>
      </c>
    </row>
    <row r="9" ht="12.75">
      <c r="A9" t="s">
        <v>2</v>
      </c>
    </row>
    <row r="11" ht="12.75">
      <c r="A11" t="s">
        <v>3</v>
      </c>
    </row>
    <row r="12" ht="12.75">
      <c r="A12" t="s">
        <v>13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3.5" thickBot="1"/>
    <row r="18" spans="1:4" ht="18.75" thickBot="1">
      <c r="A18" s="6" t="s">
        <v>4</v>
      </c>
      <c r="B18" s="6" t="s">
        <v>5</v>
      </c>
      <c r="C18" s="6" t="s">
        <v>6</v>
      </c>
      <c r="D18" s="6" t="s">
        <v>7</v>
      </c>
    </row>
    <row r="19" spans="1:4" ht="18.75" thickBot="1">
      <c r="A19" s="6">
        <v>1</v>
      </c>
      <c r="B19" s="8">
        <v>0.5</v>
      </c>
      <c r="C19" s="8">
        <v>0</v>
      </c>
      <c r="D19" s="8">
        <v>1</v>
      </c>
    </row>
    <row r="20" spans="1:4" ht="18.75" thickBot="1">
      <c r="A20" s="6">
        <v>2</v>
      </c>
      <c r="B20" s="8">
        <v>1</v>
      </c>
      <c r="C20" s="8">
        <v>0</v>
      </c>
      <c r="D20" s="8"/>
    </row>
    <row r="21" spans="1:4" ht="18.75" thickBot="1">
      <c r="A21" s="6">
        <v>3</v>
      </c>
      <c r="B21" s="8"/>
      <c r="C21" s="8">
        <v>0</v>
      </c>
      <c r="D21" s="8"/>
    </row>
    <row r="22" spans="1:4" ht="18.75" thickBot="1">
      <c r="A22" s="6">
        <v>4</v>
      </c>
      <c r="B22" s="8"/>
      <c r="C22" s="8">
        <v>0</v>
      </c>
      <c r="D22" s="8"/>
    </row>
    <row r="23" spans="1:4" ht="18.75" thickBot="1">
      <c r="A23" s="6">
        <v>5</v>
      </c>
      <c r="B23" s="8"/>
      <c r="C23" s="8">
        <v>0</v>
      </c>
      <c r="D23" s="8"/>
    </row>
    <row r="24" spans="1:4" ht="18.75" thickBot="1">
      <c r="A24" s="6">
        <v>6</v>
      </c>
      <c r="B24" s="8"/>
      <c r="C24" s="8">
        <v>1</v>
      </c>
      <c r="D24" s="8"/>
    </row>
    <row r="25" spans="1:4" ht="18.75" thickBot="1">
      <c r="A25" s="6">
        <v>7</v>
      </c>
      <c r="B25" s="8"/>
      <c r="C25" s="8"/>
      <c r="D25" s="8"/>
    </row>
    <row r="26" spans="1:4" ht="18.75" thickBot="1">
      <c r="A26" s="6">
        <v>8</v>
      </c>
      <c r="B26" s="8"/>
      <c r="C26" s="8"/>
      <c r="D26" s="8"/>
    </row>
    <row r="27" spans="1:4" ht="18.75" thickBot="1">
      <c r="A27" s="6">
        <v>9</v>
      </c>
      <c r="B27" s="8"/>
      <c r="C27" s="8"/>
      <c r="D27" s="8"/>
    </row>
    <row r="28" spans="1:4" ht="18.75" thickBot="1">
      <c r="A28" s="6">
        <v>10</v>
      </c>
      <c r="B28" s="8"/>
      <c r="C28" s="8"/>
      <c r="D28" s="8"/>
    </row>
    <row r="30" ht="12.75">
      <c r="A30" t="s">
        <v>8</v>
      </c>
    </row>
    <row r="31" ht="12.75">
      <c r="A31" t="s">
        <v>9</v>
      </c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1" sqref="F1:F16384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400</v>
      </c>
      <c r="J1" s="9"/>
    </row>
    <row r="2" spans="1:2" ht="12.75">
      <c r="A2" s="13" t="s">
        <v>26</v>
      </c>
      <c r="B2" s="28">
        <v>100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M'!D19*(1-'strategy for U'!B19)</f>
        <v>1</v>
      </c>
      <c r="C7" s="14">
        <f>'strategy for U'!B19*(1-'strategy for M'!D19)</f>
        <v>0</v>
      </c>
      <c r="D7" s="14">
        <f>'strategy for M'!D19*'strategy for U'!B19</f>
        <v>0</v>
      </c>
      <c r="E7" s="20">
        <f aca="true" t="shared" si="0" ref="E7:E16">F7*(1-SUM(B7:D7))</f>
        <v>0</v>
      </c>
      <c r="F7" s="14">
        <v>0.25</v>
      </c>
      <c r="G7" s="20">
        <f>1-SUM(B7:E7)</f>
        <v>0</v>
      </c>
      <c r="J7" s="9"/>
    </row>
    <row r="8" spans="1:10" ht="12.75">
      <c r="A8" s="9">
        <v>2</v>
      </c>
      <c r="B8" s="14">
        <f>'strategy for M'!D20*(1-'strategy for U'!B20)</f>
        <v>0</v>
      </c>
      <c r="C8" s="14">
        <f>'strategy for U'!B20*(1-'strategy for M'!D20)</f>
        <v>0</v>
      </c>
      <c r="D8" s="14">
        <f>'strategy for M'!D20*'strategy for U'!B20</f>
        <v>0</v>
      </c>
      <c r="E8" s="20">
        <f t="shared" si="0"/>
        <v>0.25</v>
      </c>
      <c r="F8" s="14">
        <v>0.25</v>
      </c>
      <c r="G8" s="20">
        <f>G7*(1-SUM(B8:E8))</f>
        <v>0</v>
      </c>
      <c r="J8" s="9"/>
    </row>
    <row r="9" spans="1:10" ht="12.75">
      <c r="A9" s="9">
        <v>3</v>
      </c>
      <c r="B9" s="14">
        <f>'strategy for M'!D21*(1-'strategy for U'!B21)</f>
        <v>0</v>
      </c>
      <c r="C9" s="14">
        <f>'strategy for U'!B21*(1-'strategy for M'!D21)</f>
        <v>0</v>
      </c>
      <c r="D9" s="14">
        <f>'strategy for M'!D21*'strategy for U'!B21</f>
        <v>0</v>
      </c>
      <c r="E9" s="20">
        <f t="shared" si="0"/>
        <v>0.25</v>
      </c>
      <c r="F9" s="14">
        <v>0.25</v>
      </c>
      <c r="G9" s="20">
        <f aca="true" t="shared" si="1" ref="G9:G16">G8*(1-SUM(B9:E9))</f>
        <v>0</v>
      </c>
      <c r="J9" s="9"/>
    </row>
    <row r="10" spans="1:10" ht="12.75">
      <c r="A10" s="9">
        <v>4</v>
      </c>
      <c r="B10" s="14">
        <f>'strategy for M'!D22*(1-'strategy for U'!B22)</f>
        <v>0</v>
      </c>
      <c r="C10" s="14">
        <f>'strategy for U'!B22*(1-'strategy for M'!D22)</f>
        <v>1</v>
      </c>
      <c r="D10" s="14">
        <f>'strategy for M'!D22*'strategy for U'!B22</f>
        <v>0</v>
      </c>
      <c r="E10" s="20">
        <f t="shared" si="0"/>
        <v>0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M'!D23*(1-'strategy for U'!B23)</f>
        <v>0</v>
      </c>
      <c r="C11" s="14">
        <f>'strategy for U'!B23*(1-'strategy for M'!D23)</f>
        <v>0</v>
      </c>
      <c r="D11" s="14">
        <f>'strategy for M'!D23*'strategy for U'!B23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M'!D24*(1-'strategy for U'!B24)</f>
        <v>0</v>
      </c>
      <c r="C12" s="14">
        <f>'strategy for U'!B24*(1-'strategy for M'!D24)</f>
        <v>0</v>
      </c>
      <c r="D12" s="14">
        <f>'strategy for M'!D24*'strategy for U'!B24</f>
        <v>0</v>
      </c>
      <c r="E12" s="20">
        <f t="shared" si="0"/>
        <v>0.25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M'!D25*(1-'strategy for U'!B25)</f>
        <v>0</v>
      </c>
      <c r="C13" s="14">
        <f>'strategy for U'!B25*(1-'strategy for M'!D25)</f>
        <v>0</v>
      </c>
      <c r="D13" s="14">
        <f>'strategy for M'!D25*'strategy for U'!B25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M'!D26*(1-'strategy for U'!B26)</f>
        <v>0</v>
      </c>
      <c r="C14" s="14">
        <f>'strategy for U'!B26*(1-'strategy for M'!D26)</f>
        <v>0</v>
      </c>
      <c r="D14" s="14">
        <f>'strategy for M'!D26*'strategy for U'!B26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M'!D27*(1-'strategy for U'!B27)</f>
        <v>0</v>
      </c>
      <c r="C15" s="14">
        <f>'strategy for U'!B27*(1-'strategy for M'!D27)</f>
        <v>0</v>
      </c>
      <c r="D15" s="14">
        <f>'strategy for M'!D27*'strategy for U'!B27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M'!D28*(1-'strategy for U'!B28)</f>
        <v>0</v>
      </c>
      <c r="C16" s="14">
        <f>'strategy for U'!B28*(1-'strategy for M'!D28)</f>
        <v>0</v>
      </c>
      <c r="D16" s="14">
        <f>'strategy for M'!D28*'strategy for U'!B28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400</v>
      </c>
      <c r="C21" s="9">
        <f>$G6*($B$1+100)*C7</f>
        <v>0</v>
      </c>
      <c r="D21" s="9">
        <f>$G6*$B$1*D7</f>
        <v>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0</v>
      </c>
      <c r="C22" s="9">
        <f aca="true" t="shared" si="3" ref="C22:C30">$G7*($B$1+100)*C8</f>
        <v>0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400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200</v>
      </c>
      <c r="C37" s="9">
        <f>$G6*$B$2*C7</f>
        <v>0</v>
      </c>
      <c r="D37" s="9">
        <f>$G6*$B$2*D7</f>
        <v>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0</v>
      </c>
      <c r="C38" s="9">
        <f aca="true" t="shared" si="6" ref="C38:D46">$G7*$B$2*C8</f>
        <v>0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200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1" sqref="F1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400</v>
      </c>
      <c r="J1" s="9"/>
    </row>
    <row r="2" spans="1:2" ht="12.75">
      <c r="A2" s="13" t="s">
        <v>26</v>
      </c>
      <c r="B2" s="28">
        <v>200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M'!D19*(1-'strategy for U'!C19)</f>
        <v>0.5</v>
      </c>
      <c r="C7" s="14">
        <f>'strategy for U'!C19*(1-'strategy for M'!D19)</f>
        <v>0</v>
      </c>
      <c r="D7" s="14">
        <f>'strategy for M'!D19*'strategy for U'!C19</f>
        <v>0.5</v>
      </c>
      <c r="E7" s="20">
        <f aca="true" t="shared" si="0" ref="E7:E16">F7*(1-SUM(B7:D7))</f>
        <v>0</v>
      </c>
      <c r="F7" s="14">
        <v>0.25</v>
      </c>
      <c r="G7" s="20">
        <f>1-SUM(B7:E7)</f>
        <v>0</v>
      </c>
      <c r="J7" s="9"/>
    </row>
    <row r="8" spans="1:10" ht="12.75">
      <c r="A8" s="9">
        <v>2</v>
      </c>
      <c r="B8" s="14">
        <f>'strategy for M'!D20*(1-'strategy for U'!C20)</f>
        <v>0</v>
      </c>
      <c r="C8" s="14">
        <f>'strategy for U'!C20*(1-'strategy for M'!D20)</f>
        <v>0.25</v>
      </c>
      <c r="D8" s="14">
        <f>'strategy for M'!D20*'strategy for U'!C20</f>
        <v>0</v>
      </c>
      <c r="E8" s="20">
        <f t="shared" si="0"/>
        <v>0.1875</v>
      </c>
      <c r="F8" s="14">
        <v>0.25</v>
      </c>
      <c r="G8" s="20">
        <f>G7*(1-SUM(B8:E8))</f>
        <v>0</v>
      </c>
      <c r="J8" s="9"/>
    </row>
    <row r="9" spans="1:10" ht="12.75">
      <c r="A9" s="9">
        <v>3</v>
      </c>
      <c r="B9" s="14">
        <f>'strategy for M'!D21*(1-'strategy for U'!C21)</f>
        <v>0</v>
      </c>
      <c r="C9" s="14">
        <f>'strategy for U'!C21*(1-'strategy for M'!D21)</f>
        <v>0.75</v>
      </c>
      <c r="D9" s="14">
        <f>'strategy for M'!D21*'strategy for U'!C21</f>
        <v>0</v>
      </c>
      <c r="E9" s="20">
        <f t="shared" si="0"/>
        <v>0.0625</v>
      </c>
      <c r="F9" s="14">
        <v>0.25</v>
      </c>
      <c r="G9" s="20">
        <f aca="true" t="shared" si="1" ref="G9:G16">G8*(1-SUM(B9:E9))</f>
        <v>0</v>
      </c>
      <c r="J9" s="9"/>
    </row>
    <row r="10" spans="1:10" ht="12.75">
      <c r="A10" s="9">
        <v>4</v>
      </c>
      <c r="B10" s="14">
        <f>'strategy for M'!D22*(1-'strategy for U'!C22)</f>
        <v>0</v>
      </c>
      <c r="C10" s="14">
        <f>'strategy for U'!C22*(1-'strategy for M'!D22)</f>
        <v>1</v>
      </c>
      <c r="D10" s="14">
        <f>'strategy for M'!D22*'strategy for U'!C22</f>
        <v>0</v>
      </c>
      <c r="E10" s="20">
        <f t="shared" si="0"/>
        <v>0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M'!D23*(1-'strategy for U'!C23)</f>
        <v>0</v>
      </c>
      <c r="C11" s="14">
        <f>'strategy for U'!C23*(1-'strategy for M'!D23)</f>
        <v>0</v>
      </c>
      <c r="D11" s="14">
        <f>'strategy for M'!D23*'strategy for U'!C23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M'!D24*(1-'strategy for U'!C24)</f>
        <v>0</v>
      </c>
      <c r="C12" s="14">
        <f>'strategy for U'!C24*(1-'strategy for M'!D24)</f>
        <v>0</v>
      </c>
      <c r="D12" s="14">
        <f>'strategy for M'!D24*'strategy for U'!C24</f>
        <v>0</v>
      </c>
      <c r="E12" s="20">
        <f t="shared" si="0"/>
        <v>0.25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M'!D25*(1-'strategy for U'!C25)</f>
        <v>0</v>
      </c>
      <c r="C13" s="14">
        <f>'strategy for U'!C25*(1-'strategy for M'!D25)</f>
        <v>0</v>
      </c>
      <c r="D13" s="14">
        <f>'strategy for M'!D25*'strategy for U'!C25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M'!D26*(1-'strategy for U'!C26)</f>
        <v>0</v>
      </c>
      <c r="C14" s="14">
        <f>'strategy for U'!C26*(1-'strategy for M'!D26)</f>
        <v>0</v>
      </c>
      <c r="D14" s="14">
        <f>'strategy for M'!D26*'strategy for U'!C26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M'!D27*(1-'strategy for U'!C27)</f>
        <v>0</v>
      </c>
      <c r="C15" s="14">
        <f>'strategy for U'!C27*(1-'strategy for M'!D27)</f>
        <v>0</v>
      </c>
      <c r="D15" s="14">
        <f>'strategy for M'!D27*'strategy for U'!C27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M'!D28*(1-'strategy for U'!C28)</f>
        <v>0</v>
      </c>
      <c r="C16" s="14">
        <f>'strategy for U'!C28*(1-'strategy for M'!D28)</f>
        <v>0</v>
      </c>
      <c r="D16" s="14">
        <f>'strategy for M'!D28*'strategy for U'!C28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200</v>
      </c>
      <c r="C21" s="9">
        <f>$G6*($B$1+100)*C7</f>
        <v>0</v>
      </c>
      <c r="D21" s="9">
        <f>$G6*$B$1*D7</f>
        <v>200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0</v>
      </c>
      <c r="C22" s="9">
        <f aca="true" t="shared" si="3" ref="C22:C30">$G7*($B$1+100)*C8</f>
        <v>0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400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150</v>
      </c>
      <c r="C37" s="9">
        <f>$G6*$B$2*C7</f>
        <v>0</v>
      </c>
      <c r="D37" s="9">
        <f>$G6*$B$2*D7</f>
        <v>100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0</v>
      </c>
      <c r="C38" s="9">
        <f aca="true" t="shared" si="6" ref="C38:D46">$G7*$B$2*C8</f>
        <v>0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250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G35" sqref="G35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400</v>
      </c>
      <c r="J1" s="9"/>
    </row>
    <row r="2" spans="1:2" ht="12.75">
      <c r="A2" s="13" t="s">
        <v>26</v>
      </c>
      <c r="B2" s="28">
        <v>400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M'!D19*(1-'strategy for U'!D19)</f>
        <v>1</v>
      </c>
      <c r="C7" s="14">
        <f>'strategy for U'!D19*(1-'strategy for M'!D19)</f>
        <v>0</v>
      </c>
      <c r="D7" s="14">
        <f>'strategy for M'!D19*'strategy for U'!D19</f>
        <v>0</v>
      </c>
      <c r="E7" s="20">
        <f aca="true" t="shared" si="0" ref="E7:E16">F7*(1-SUM(B7:D7))</f>
        <v>0</v>
      </c>
      <c r="F7" s="14">
        <v>0.25</v>
      </c>
      <c r="G7" s="20">
        <f>1-SUM(B7:E7)</f>
        <v>0</v>
      </c>
      <c r="J7" s="9"/>
    </row>
    <row r="8" spans="1:10" ht="12.75">
      <c r="A8" s="9">
        <v>2</v>
      </c>
      <c r="B8" s="14">
        <f>'strategy for M'!D20*(1-'strategy for U'!D20)</f>
        <v>0</v>
      </c>
      <c r="C8" s="14">
        <f>'strategy for U'!D20*(1-'strategy for M'!D20)</f>
        <v>0</v>
      </c>
      <c r="D8" s="14">
        <f>'strategy for M'!D20*'strategy for U'!D20</f>
        <v>0</v>
      </c>
      <c r="E8" s="20">
        <f t="shared" si="0"/>
        <v>0.25</v>
      </c>
      <c r="F8" s="14">
        <v>0.25</v>
      </c>
      <c r="G8" s="20">
        <f>G7*(1-SUM(B8:E8))</f>
        <v>0</v>
      </c>
      <c r="J8" s="9"/>
    </row>
    <row r="9" spans="1:10" ht="12.75">
      <c r="A9" s="9">
        <v>3</v>
      </c>
      <c r="B9" s="14">
        <f>'strategy for M'!D21*(1-'strategy for U'!D21)</f>
        <v>0</v>
      </c>
      <c r="C9" s="14">
        <f>'strategy for U'!D21*(1-'strategy for M'!D21)</f>
        <v>0</v>
      </c>
      <c r="D9" s="14">
        <f>'strategy for M'!D21*'strategy for U'!D21</f>
        <v>0</v>
      </c>
      <c r="E9" s="20">
        <f t="shared" si="0"/>
        <v>0.25</v>
      </c>
      <c r="F9" s="14">
        <v>0.25</v>
      </c>
      <c r="G9" s="20">
        <f aca="true" t="shared" si="1" ref="G9:G16">G8*(1-SUM(B9:E9))</f>
        <v>0</v>
      </c>
      <c r="J9" s="9"/>
    </row>
    <row r="10" spans="1:10" ht="12.75">
      <c r="A10" s="9">
        <v>4</v>
      </c>
      <c r="B10" s="14">
        <f>'strategy for M'!D22*(1-'strategy for U'!D22)</f>
        <v>0</v>
      </c>
      <c r="C10" s="14">
        <f>'strategy for U'!D22*(1-'strategy for M'!D22)</f>
        <v>0</v>
      </c>
      <c r="D10" s="14">
        <f>'strategy for M'!D22*'strategy for U'!D22</f>
        <v>0</v>
      </c>
      <c r="E10" s="20">
        <f t="shared" si="0"/>
        <v>0.25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M'!D23*(1-'strategy for U'!D23)</f>
        <v>0</v>
      </c>
      <c r="C11" s="14">
        <f>'strategy for U'!D23*(1-'strategy for M'!D23)</f>
        <v>0</v>
      </c>
      <c r="D11" s="14">
        <f>'strategy for M'!D23*'strategy for U'!D23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M'!D24*(1-'strategy for U'!D24)</f>
        <v>0</v>
      </c>
      <c r="C12" s="14">
        <f>'strategy for U'!D24*(1-'strategy for M'!D24)</f>
        <v>0</v>
      </c>
      <c r="D12" s="14">
        <f>'strategy for M'!D24*'strategy for U'!D24</f>
        <v>0</v>
      </c>
      <c r="E12" s="20">
        <f t="shared" si="0"/>
        <v>0.25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M'!D25*(1-'strategy for U'!D25)</f>
        <v>0</v>
      </c>
      <c r="C13" s="14">
        <f>'strategy for U'!D25*(1-'strategy for M'!D25)</f>
        <v>0</v>
      </c>
      <c r="D13" s="14">
        <f>'strategy for M'!D25*'strategy for U'!D25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M'!D26*(1-'strategy for U'!D26)</f>
        <v>0</v>
      </c>
      <c r="C14" s="14">
        <f>'strategy for U'!D26*(1-'strategy for M'!D26)</f>
        <v>0</v>
      </c>
      <c r="D14" s="14">
        <f>'strategy for M'!D26*'strategy for U'!D26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M'!D27*(1-'strategy for U'!D27)</f>
        <v>0</v>
      </c>
      <c r="C15" s="14">
        <f>'strategy for U'!D27*(1-'strategy for M'!D27)</f>
        <v>0</v>
      </c>
      <c r="D15" s="14">
        <f>'strategy for M'!D27*'strategy for U'!D27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M'!D28*(1-'strategy for U'!D28)</f>
        <v>0</v>
      </c>
      <c r="C16" s="14">
        <f>'strategy for U'!D28*(1-'strategy for M'!D28)</f>
        <v>0</v>
      </c>
      <c r="D16" s="14">
        <f>'strategy for M'!D28*'strategy for U'!D28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400</v>
      </c>
      <c r="C21" s="9">
        <f>$G6*($B$1+100)*C7</f>
        <v>0</v>
      </c>
      <c r="D21" s="9">
        <f>$G6*$B$1*D7</f>
        <v>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0</v>
      </c>
      <c r="C22" s="9">
        <f aca="true" t="shared" si="3" ref="C22:C30">$G7*($B$1+100)*C8</f>
        <v>0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400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500</v>
      </c>
      <c r="C37" s="9">
        <f>$G6*$B$2*C7</f>
        <v>0</v>
      </c>
      <c r="D37" s="9">
        <f>$G6*$B$2*D7</f>
        <v>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0</v>
      </c>
      <c r="C38" s="9">
        <f aca="true" t="shared" si="6" ref="C38:D46">$G7*$B$2*C8</f>
        <v>0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B22" sqref="B22"/>
    </sheetView>
  </sheetViews>
  <sheetFormatPr defaultColWidth="9.140625" defaultRowHeight="12.75"/>
  <cols>
    <col min="2" max="2" width="23.421875" style="0" customWidth="1"/>
    <col min="3" max="3" width="21.7109375" style="0" customWidth="1"/>
    <col min="4" max="4" width="20.140625" style="0" customWidth="1"/>
  </cols>
  <sheetData>
    <row r="2" spans="2:4" ht="13.5" customHeight="1" thickBot="1">
      <c r="B2" s="3"/>
      <c r="C2" s="3"/>
      <c r="D2" s="3"/>
    </row>
    <row r="3" spans="2:4" s="9" customFormat="1" ht="18.75" customHeight="1" thickBot="1">
      <c r="B3" s="10" t="s">
        <v>16</v>
      </c>
      <c r="C3" s="11"/>
      <c r="D3" s="12"/>
    </row>
    <row r="4" spans="2:4" ht="12.75">
      <c r="B4" s="3"/>
      <c r="C4" s="3"/>
      <c r="D4" s="3"/>
    </row>
    <row r="6" ht="12.75">
      <c r="A6" t="s">
        <v>0</v>
      </c>
    </row>
    <row r="8" ht="12.75">
      <c r="A8" t="s">
        <v>1</v>
      </c>
    </row>
    <row r="9" ht="12.75">
      <c r="A9" t="s">
        <v>2</v>
      </c>
    </row>
    <row r="11" ht="12.75">
      <c r="A11" t="s">
        <v>3</v>
      </c>
    </row>
    <row r="12" ht="12.75">
      <c r="A12" t="s">
        <v>13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3.5" thickBot="1"/>
    <row r="18" spans="1:4" ht="18.75" thickBot="1">
      <c r="A18" s="6" t="s">
        <v>4</v>
      </c>
      <c r="B18" s="6" t="s">
        <v>5</v>
      </c>
      <c r="C18" s="6" t="s">
        <v>6</v>
      </c>
      <c r="D18" s="6" t="s">
        <v>7</v>
      </c>
    </row>
    <row r="19" spans="1:4" ht="18.75" thickBot="1">
      <c r="A19" s="6">
        <v>1</v>
      </c>
      <c r="B19" s="8">
        <v>0</v>
      </c>
      <c r="C19" s="8">
        <v>0.5</v>
      </c>
      <c r="D19" s="8">
        <v>0</v>
      </c>
    </row>
    <row r="20" spans="1:4" ht="18.75" thickBot="1">
      <c r="A20" s="6">
        <v>2</v>
      </c>
      <c r="B20" s="8">
        <v>0</v>
      </c>
      <c r="C20" s="8">
        <v>0.25</v>
      </c>
      <c r="D20" s="8">
        <v>0</v>
      </c>
    </row>
    <row r="21" spans="1:4" ht="18.75" thickBot="1">
      <c r="A21" s="6">
        <v>3</v>
      </c>
      <c r="B21" s="8">
        <v>0</v>
      </c>
      <c r="C21" s="8">
        <v>0.75</v>
      </c>
      <c r="D21" s="8">
        <v>0</v>
      </c>
    </row>
    <row r="22" spans="1:4" ht="18.75" thickBot="1">
      <c r="A22" s="6">
        <v>4</v>
      </c>
      <c r="B22" s="8">
        <v>1</v>
      </c>
      <c r="C22" s="8">
        <v>1</v>
      </c>
      <c r="D22" s="8">
        <v>0</v>
      </c>
    </row>
    <row r="23" spans="1:4" ht="18.75" thickBot="1">
      <c r="A23" s="6">
        <v>5</v>
      </c>
      <c r="B23" s="8"/>
      <c r="C23" s="8"/>
      <c r="D23" s="8">
        <v>0</v>
      </c>
    </row>
    <row r="24" spans="1:4" ht="18.75" thickBot="1">
      <c r="A24" s="6">
        <v>6</v>
      </c>
      <c r="B24" s="8"/>
      <c r="C24" s="8"/>
      <c r="D24" s="8">
        <v>0</v>
      </c>
    </row>
    <row r="25" spans="1:4" ht="18.75" thickBot="1">
      <c r="A25" s="6">
        <v>7</v>
      </c>
      <c r="B25" s="8"/>
      <c r="C25" s="8"/>
      <c r="D25" s="8">
        <v>0</v>
      </c>
    </row>
    <row r="26" spans="1:4" ht="18.75" thickBot="1">
      <c r="A26" s="6">
        <v>8</v>
      </c>
      <c r="B26" s="8"/>
      <c r="C26" s="8"/>
      <c r="D26" s="8">
        <v>0</v>
      </c>
    </row>
    <row r="27" spans="1:4" ht="18.75" thickBot="1">
      <c r="A27" s="6">
        <v>9</v>
      </c>
      <c r="B27" s="8"/>
      <c r="C27" s="8"/>
      <c r="D27" s="8">
        <v>0</v>
      </c>
    </row>
    <row r="28" spans="1:4" ht="18.75" thickBot="1">
      <c r="A28" s="6">
        <v>10</v>
      </c>
      <c r="B28" s="8"/>
      <c r="C28" s="8"/>
      <c r="D28" s="8">
        <v>0</v>
      </c>
    </row>
    <row r="30" ht="12.75">
      <c r="A30" t="s">
        <v>8</v>
      </c>
    </row>
    <row r="31" ht="12.75">
      <c r="A3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4.140625" style="0" customWidth="1"/>
    <col min="2" max="2" width="15.7109375" style="0" customWidth="1"/>
    <col min="3" max="3" width="14.421875" style="0" customWidth="1"/>
  </cols>
  <sheetData>
    <row r="1" ht="13.5" thickBot="1"/>
    <row r="2" spans="1:5" ht="12.75">
      <c r="A2" s="1" t="s">
        <v>31</v>
      </c>
      <c r="B2" s="2"/>
      <c r="C2" s="2"/>
      <c r="D2" s="2"/>
      <c r="E2" s="32">
        <f>B20</f>
        <v>211.69162326388889</v>
      </c>
    </row>
    <row r="3" spans="1:5" ht="13.5" thickBot="1">
      <c r="A3" s="4" t="s">
        <v>32</v>
      </c>
      <c r="B3" s="5"/>
      <c r="C3" s="5"/>
      <c r="D3" s="5"/>
      <c r="E3" s="33">
        <f>C20</f>
        <v>234.24479166666666</v>
      </c>
    </row>
    <row r="6" ht="12.75">
      <c r="A6" t="s">
        <v>33</v>
      </c>
    </row>
    <row r="7" ht="12.75">
      <c r="A7" t="s">
        <v>34</v>
      </c>
    </row>
    <row r="9" spans="1:3" ht="12.75">
      <c r="A9" t="s">
        <v>35</v>
      </c>
      <c r="B9" t="s">
        <v>31</v>
      </c>
      <c r="C9" t="s">
        <v>32</v>
      </c>
    </row>
    <row r="10" spans="1:3" ht="12.75">
      <c r="A10" t="s">
        <v>36</v>
      </c>
      <c r="B10" s="34">
        <f>'M=100, U=100'!E32</f>
        <v>87.5</v>
      </c>
      <c r="C10" s="34">
        <f>'M=100, U=100'!E48</f>
        <v>175</v>
      </c>
    </row>
    <row r="11" spans="1:3" ht="12.75">
      <c r="A11" t="s">
        <v>37</v>
      </c>
      <c r="B11" s="34">
        <f>'M=100, U=200'!E32</f>
        <v>118.75</v>
      </c>
      <c r="C11" s="34">
        <f>'M=100, U=200'!E48</f>
        <v>226.5625</v>
      </c>
    </row>
    <row r="12" spans="1:3" ht="12.75">
      <c r="A12" t="s">
        <v>38</v>
      </c>
      <c r="B12" s="34">
        <f>'M=100, U=400'!E32</f>
        <v>87.5</v>
      </c>
      <c r="C12" s="34">
        <f>'M=100, U=400'!E48</f>
        <v>437.5</v>
      </c>
    </row>
    <row r="13" spans="1:3" ht="12.75">
      <c r="A13" t="s">
        <v>40</v>
      </c>
      <c r="B13" s="34">
        <f>'M=200, U=100'!E32</f>
        <v>126.5625</v>
      </c>
      <c r="C13" s="34">
        <f>'M=200, U=100'!E48</f>
        <v>42.1875</v>
      </c>
    </row>
    <row r="14" spans="1:3" ht="12.75">
      <c r="A14" t="s">
        <v>41</v>
      </c>
      <c r="B14" s="34">
        <f>'M=200, U=200'!E32</f>
        <v>237.451171875</v>
      </c>
      <c r="C14" s="34">
        <f>'M=200, U=200'!E48</f>
        <v>158.30078125</v>
      </c>
    </row>
    <row r="15" spans="1:3" ht="12.75">
      <c r="A15" t="s">
        <v>42</v>
      </c>
      <c r="B15" s="34">
        <f>'M=200, U=400'!E32</f>
        <v>47.4609375</v>
      </c>
      <c r="C15" s="34">
        <f>'M=200, U=400'!E48</f>
        <v>118.65234375</v>
      </c>
    </row>
    <row r="16" spans="1:3" ht="12.75">
      <c r="A16" t="s">
        <v>43</v>
      </c>
      <c r="B16" s="34">
        <f>'M=400, U=100'!E32</f>
        <v>400</v>
      </c>
      <c r="C16" s="34">
        <f>'M=400, U=100'!E48</f>
        <v>200</v>
      </c>
    </row>
    <row r="17" spans="1:3" ht="12.75">
      <c r="A17" t="s">
        <v>44</v>
      </c>
      <c r="B17" s="34">
        <f>'M=400, U=200'!E32</f>
        <v>400</v>
      </c>
      <c r="C17" s="34">
        <f>'M=400, U=200'!E48</f>
        <v>250</v>
      </c>
    </row>
    <row r="18" spans="1:3" ht="12.75">
      <c r="A18" t="s">
        <v>39</v>
      </c>
      <c r="B18" s="34">
        <f>'M=400, U=400'!E32</f>
        <v>400</v>
      </c>
      <c r="C18" s="34">
        <f>'M=400, U=400'!E48</f>
        <v>500</v>
      </c>
    </row>
    <row r="20" spans="1:3" ht="12.75">
      <c r="A20" s="7" t="s">
        <v>45</v>
      </c>
      <c r="B20" s="31">
        <f>AVERAGE(B10:B18)</f>
        <v>211.69162326388889</v>
      </c>
      <c r="C20" s="31">
        <f>AVERAGE(C10:C18)</f>
        <v>234.24479166666666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1" sqref="F1:F16384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14" customWidth="1"/>
    <col min="6" max="6" width="19.28125" style="14" customWidth="1"/>
    <col min="7" max="7" width="22.57421875" style="24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100</v>
      </c>
      <c r="J1" s="9"/>
    </row>
    <row r="2" spans="1:2" ht="12.75">
      <c r="A2" s="13" t="s">
        <v>26</v>
      </c>
      <c r="B2" s="28">
        <v>100</v>
      </c>
    </row>
    <row r="3" ht="12.75">
      <c r="B3" s="17"/>
    </row>
    <row r="4" spans="2:10" ht="12.75">
      <c r="B4" s="15" t="s">
        <v>24</v>
      </c>
      <c r="G4" s="25" t="s">
        <v>22</v>
      </c>
      <c r="J4" s="9"/>
    </row>
    <row r="5" spans="5:7" ht="12.75">
      <c r="E5" s="15"/>
      <c r="F5" s="15" t="s">
        <v>21</v>
      </c>
      <c r="G5" s="24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15" t="s">
        <v>15</v>
      </c>
      <c r="F6" s="14" t="s">
        <v>20</v>
      </c>
      <c r="G6" s="26">
        <v>1</v>
      </c>
      <c r="J6" s="9"/>
    </row>
    <row r="7" spans="1:10" ht="12.75">
      <c r="A7" s="9">
        <v>1</v>
      </c>
      <c r="B7" s="14">
        <f>'strategy for M'!B19*(1-'strategy for U'!B19)</f>
        <v>0.5</v>
      </c>
      <c r="C7" s="14">
        <f>'strategy for U'!B19*(1-'strategy for M'!B19)</f>
        <v>0</v>
      </c>
      <c r="D7" s="14">
        <f>'strategy for M'!B19*'strategy for U'!B19</f>
        <v>0</v>
      </c>
      <c r="E7" s="14">
        <f aca="true" t="shared" si="0" ref="E7:E16">F7*(1-SUM(B7:D7))</f>
        <v>0.125</v>
      </c>
      <c r="F7" s="14">
        <v>0.25</v>
      </c>
      <c r="G7" s="24">
        <f>1-SUM(B7:E7)</f>
        <v>0.375</v>
      </c>
      <c r="J7" s="9"/>
    </row>
    <row r="8" spans="1:10" ht="12.75">
      <c r="A8" s="9">
        <v>2</v>
      </c>
      <c r="B8" s="14">
        <f>'strategy for M'!B20*(1-'strategy for U'!B20)</f>
        <v>1</v>
      </c>
      <c r="C8" s="14">
        <f>'strategy for U'!B20*(1-'strategy for M'!B20)</f>
        <v>0</v>
      </c>
      <c r="D8" s="14">
        <f>'strategy for M'!B20*'strategy for U'!B20</f>
        <v>0</v>
      </c>
      <c r="E8" s="14">
        <f t="shared" si="0"/>
        <v>0</v>
      </c>
      <c r="F8" s="14">
        <v>0.25</v>
      </c>
      <c r="G8" s="24">
        <f>G7*(1-SUM(B8:E8))</f>
        <v>0</v>
      </c>
      <c r="J8" s="9"/>
    </row>
    <row r="9" spans="1:10" ht="12.75">
      <c r="A9" s="9">
        <v>3</v>
      </c>
      <c r="B9" s="14">
        <f>'strategy for M'!B21*(1-'strategy for U'!B21)</f>
        <v>0</v>
      </c>
      <c r="C9" s="14">
        <f>'strategy for U'!B21*(1-'strategy for M'!B21)</f>
        <v>0</v>
      </c>
      <c r="D9" s="14">
        <f>'strategy for M'!B21*'strategy for U'!B21</f>
        <v>0</v>
      </c>
      <c r="E9" s="14">
        <f t="shared" si="0"/>
        <v>0.25</v>
      </c>
      <c r="F9" s="14">
        <v>0.25</v>
      </c>
      <c r="G9" s="24">
        <f aca="true" t="shared" si="1" ref="G9:G16">G8*(1-SUM(B9:E9))</f>
        <v>0</v>
      </c>
      <c r="J9" s="9"/>
    </row>
    <row r="10" spans="1:10" ht="12.75">
      <c r="A10" s="9">
        <v>4</v>
      </c>
      <c r="B10" s="14">
        <f>'strategy for M'!B22*(1-'strategy for U'!B22)</f>
        <v>0</v>
      </c>
      <c r="C10" s="14">
        <f>'strategy for U'!B22*(1-'strategy for M'!B22)</f>
        <v>1</v>
      </c>
      <c r="D10" s="14">
        <f>'strategy for M'!B22*'strategy for U'!B22</f>
        <v>0</v>
      </c>
      <c r="E10" s="14">
        <f t="shared" si="0"/>
        <v>0</v>
      </c>
      <c r="F10" s="14">
        <v>0.25</v>
      </c>
      <c r="G10" s="24">
        <f t="shared" si="1"/>
        <v>0</v>
      </c>
      <c r="J10" s="9"/>
    </row>
    <row r="11" spans="1:10" ht="12.75">
      <c r="A11" s="9">
        <v>5</v>
      </c>
      <c r="B11" s="14">
        <f>'strategy for M'!B23*(1-'strategy for U'!B23)</f>
        <v>0</v>
      </c>
      <c r="C11" s="14">
        <f>'strategy for U'!B23*(1-'strategy for M'!B23)</f>
        <v>0</v>
      </c>
      <c r="D11" s="14">
        <f>'strategy for M'!B23*'strategy for U'!B23</f>
        <v>0</v>
      </c>
      <c r="E11" s="14">
        <f t="shared" si="0"/>
        <v>0.25</v>
      </c>
      <c r="F11" s="14">
        <v>0.25</v>
      </c>
      <c r="G11" s="24">
        <f t="shared" si="1"/>
        <v>0</v>
      </c>
      <c r="J11" s="9"/>
    </row>
    <row r="12" spans="1:10" ht="12.75">
      <c r="A12" s="9">
        <v>6</v>
      </c>
      <c r="B12" s="14">
        <f>'strategy for M'!B24*(1-'strategy for U'!B24)</f>
        <v>0</v>
      </c>
      <c r="C12" s="14">
        <f>'strategy for U'!B24*(1-'strategy for M'!B24)</f>
        <v>0</v>
      </c>
      <c r="D12" s="14">
        <f>'strategy for M'!B24*'strategy for U'!B24</f>
        <v>0</v>
      </c>
      <c r="E12" s="14">
        <f t="shared" si="0"/>
        <v>0.25</v>
      </c>
      <c r="F12" s="14">
        <v>0.25</v>
      </c>
      <c r="G12" s="24">
        <f t="shared" si="1"/>
        <v>0</v>
      </c>
      <c r="J12" s="9"/>
    </row>
    <row r="13" spans="1:10" ht="12.75">
      <c r="A13" s="9">
        <v>7</v>
      </c>
      <c r="B13" s="14">
        <f>'strategy for M'!B25*(1-'strategy for U'!B25)</f>
        <v>0</v>
      </c>
      <c r="C13" s="14">
        <f>'strategy for U'!B25*(1-'strategy for M'!B25)</f>
        <v>0</v>
      </c>
      <c r="D13" s="14">
        <f>'strategy for M'!B25*'strategy for U'!B25</f>
        <v>0</v>
      </c>
      <c r="E13" s="14">
        <f t="shared" si="0"/>
        <v>0.25</v>
      </c>
      <c r="F13" s="14">
        <v>0.25</v>
      </c>
      <c r="G13" s="24">
        <f t="shared" si="1"/>
        <v>0</v>
      </c>
      <c r="J13" s="9"/>
    </row>
    <row r="14" spans="1:10" ht="12.75">
      <c r="A14" s="9">
        <v>8</v>
      </c>
      <c r="B14" s="14">
        <f>'strategy for M'!B26*(1-'strategy for U'!B26)</f>
        <v>0</v>
      </c>
      <c r="C14" s="14">
        <f>'strategy for U'!B26*(1-'strategy for M'!B26)</f>
        <v>0</v>
      </c>
      <c r="D14" s="14">
        <f>'strategy for M'!B26*'strategy for U'!B26</f>
        <v>0</v>
      </c>
      <c r="E14" s="14">
        <f t="shared" si="0"/>
        <v>0.25</v>
      </c>
      <c r="F14" s="14">
        <v>0.25</v>
      </c>
      <c r="G14" s="24">
        <f t="shared" si="1"/>
        <v>0</v>
      </c>
      <c r="J14" s="9"/>
    </row>
    <row r="15" spans="1:10" ht="12.75">
      <c r="A15" s="9">
        <v>9</v>
      </c>
      <c r="B15" s="14">
        <f>'strategy for M'!B27*(1-'strategy for U'!B27)</f>
        <v>0</v>
      </c>
      <c r="C15" s="14">
        <f>'strategy for U'!B27*(1-'strategy for M'!B27)</f>
        <v>0</v>
      </c>
      <c r="D15" s="14">
        <f>'strategy for M'!B27*'strategy for U'!B27</f>
        <v>0</v>
      </c>
      <c r="E15" s="14">
        <f t="shared" si="0"/>
        <v>0.25</v>
      </c>
      <c r="F15" s="14">
        <v>0.25</v>
      </c>
      <c r="G15" s="24">
        <f t="shared" si="1"/>
        <v>0</v>
      </c>
      <c r="J15" s="9"/>
    </row>
    <row r="16" spans="1:10" ht="12.75">
      <c r="A16" s="9">
        <v>10</v>
      </c>
      <c r="B16" s="14">
        <f>'strategy for M'!B28*(1-'strategy for U'!B28)</f>
        <v>0</v>
      </c>
      <c r="C16" s="14">
        <f>'strategy for U'!B28*(1-'strategy for M'!B28)</f>
        <v>0</v>
      </c>
      <c r="D16" s="14">
        <f>'strategy for M'!B28*'strategy for U'!B28</f>
        <v>0</v>
      </c>
      <c r="E16" s="14">
        <f t="shared" si="0"/>
        <v>1</v>
      </c>
      <c r="F16" s="14">
        <v>1</v>
      </c>
      <c r="G16" s="24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15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50</v>
      </c>
      <c r="C21" s="9">
        <f>$G6*($B$1+100)*C7</f>
        <v>0</v>
      </c>
      <c r="D21" s="9">
        <f>$G6*$B$1*D7</f>
        <v>0</v>
      </c>
      <c r="E21" s="9">
        <f>$G6*0*E7</f>
        <v>0</v>
      </c>
      <c r="F21"/>
      <c r="G21" s="27"/>
      <c r="J21" s="9"/>
    </row>
    <row r="22" spans="1:10" ht="12.75">
      <c r="A22" s="9">
        <v>2</v>
      </c>
      <c r="B22" s="9">
        <f aca="true" t="shared" si="2" ref="B22:D30">$G7*$B$1*B8</f>
        <v>37.5</v>
      </c>
      <c r="C22" s="9">
        <f aca="true" t="shared" si="3" ref="C22:C30">$G7*($B$1+100)*C8</f>
        <v>0</v>
      </c>
      <c r="D22" s="9">
        <f t="shared" si="2"/>
        <v>0</v>
      </c>
      <c r="E22" s="9">
        <f aca="true" t="shared" si="4" ref="E22:E30">$G7*0*E8</f>
        <v>0</v>
      </c>
      <c r="F22"/>
      <c r="G22" s="27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9">
        <f t="shared" si="4"/>
        <v>0</v>
      </c>
      <c r="F23"/>
      <c r="G23" s="27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9">
        <f t="shared" si="4"/>
        <v>0</v>
      </c>
      <c r="F24"/>
      <c r="G24" s="27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9">
        <f t="shared" si="4"/>
        <v>0</v>
      </c>
      <c r="F25"/>
      <c r="G25" s="27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9">
        <f t="shared" si="4"/>
        <v>0</v>
      </c>
      <c r="F26"/>
      <c r="G26" s="27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9">
        <f t="shared" si="4"/>
        <v>0</v>
      </c>
      <c r="F27"/>
      <c r="G27" s="27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9">
        <f t="shared" si="4"/>
        <v>0</v>
      </c>
      <c r="F28"/>
      <c r="G28" s="27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9">
        <f t="shared" si="4"/>
        <v>0</v>
      </c>
      <c r="F29"/>
      <c r="G29" s="27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9">
        <f t="shared" si="4"/>
        <v>0</v>
      </c>
      <c r="F30"/>
      <c r="G30" s="27"/>
      <c r="J30" s="9"/>
    </row>
    <row r="31" spans="2:10" ht="13.5" thickBot="1">
      <c r="B31" s="9"/>
      <c r="C31" s="9"/>
      <c r="D31" s="9"/>
      <c r="E31" s="9"/>
      <c r="F31"/>
      <c r="G31" s="27"/>
      <c r="J31" s="9"/>
    </row>
    <row r="32" spans="2:10" ht="13.5" thickBot="1">
      <c r="B32" s="9"/>
      <c r="C32" s="18" t="s">
        <v>29</v>
      </c>
      <c r="D32" s="19"/>
      <c r="E32" s="30">
        <f>SUM(B21:E30)</f>
        <v>87.5</v>
      </c>
      <c r="F32"/>
      <c r="G32" s="27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15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100</v>
      </c>
      <c r="C37" s="9">
        <f aca="true" t="shared" si="6" ref="C37:D46">$G6*$B$2*C7</f>
        <v>0</v>
      </c>
      <c r="D37" s="9">
        <f t="shared" si="6"/>
        <v>0</v>
      </c>
      <c r="E37" s="9">
        <f>$G6*0*E7</f>
        <v>0</v>
      </c>
      <c r="F37"/>
      <c r="G37" s="27"/>
      <c r="J37" s="9"/>
    </row>
    <row r="38" spans="1:10" ht="12.75">
      <c r="A38" s="9">
        <v>2</v>
      </c>
      <c r="B38" s="9">
        <f t="shared" si="5"/>
        <v>75</v>
      </c>
      <c r="C38" s="9">
        <f t="shared" si="6"/>
        <v>0</v>
      </c>
      <c r="D38" s="9">
        <f t="shared" si="6"/>
        <v>0</v>
      </c>
      <c r="E38" s="9">
        <f aca="true" t="shared" si="7" ref="E38:E46">$G7*0*E8</f>
        <v>0</v>
      </c>
      <c r="F38"/>
      <c r="G38" s="27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9">
        <f t="shared" si="7"/>
        <v>0</v>
      </c>
      <c r="F39"/>
      <c r="G39" s="27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9">
        <f t="shared" si="7"/>
        <v>0</v>
      </c>
      <c r="F40"/>
      <c r="G40" s="27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9">
        <f t="shared" si="7"/>
        <v>0</v>
      </c>
      <c r="F41"/>
      <c r="G41" s="27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9">
        <f t="shared" si="7"/>
        <v>0</v>
      </c>
      <c r="F42"/>
      <c r="G42" s="27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9">
        <f t="shared" si="7"/>
        <v>0</v>
      </c>
      <c r="F43"/>
      <c r="G43" s="27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9">
        <f t="shared" si="7"/>
        <v>0</v>
      </c>
      <c r="F44"/>
      <c r="G44" s="27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9">
        <f t="shared" si="7"/>
        <v>0</v>
      </c>
      <c r="F45"/>
      <c r="G45" s="27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9">
        <f t="shared" si="7"/>
        <v>0</v>
      </c>
      <c r="F46"/>
      <c r="G46" s="27"/>
      <c r="J46" s="9"/>
    </row>
    <row r="47" ht="13.5" thickBot="1"/>
    <row r="48" spans="3:5" ht="13.5" thickBot="1">
      <c r="C48" s="18" t="s">
        <v>30</v>
      </c>
      <c r="D48" s="19"/>
      <c r="E48" s="30">
        <f>SUM(B37:E46)</f>
        <v>175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G37" sqref="G37:G41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100</v>
      </c>
      <c r="J1" s="9"/>
    </row>
    <row r="2" spans="1:2" ht="12.75">
      <c r="A2" s="13" t="s">
        <v>26</v>
      </c>
      <c r="B2" s="28">
        <v>200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M'!B19*(1-'strategy for U'!C19)</f>
        <v>0.25</v>
      </c>
      <c r="C7" s="14">
        <f>'strategy for U'!C19*(1-'strategy for M'!B19)</f>
        <v>0.25</v>
      </c>
      <c r="D7" s="14">
        <f>'strategy for M'!B19*'strategy for U'!C19</f>
        <v>0.25</v>
      </c>
      <c r="E7" s="20">
        <f aca="true" t="shared" si="0" ref="E7:E16">F7*(1-SUM(B7:D7))</f>
        <v>0.0625</v>
      </c>
      <c r="F7" s="14">
        <v>0.25</v>
      </c>
      <c r="G7" s="20">
        <f>1-SUM(B7:E7)</f>
        <v>0.1875</v>
      </c>
      <c r="J7" s="9"/>
    </row>
    <row r="8" spans="1:10" ht="12.75">
      <c r="A8" s="9">
        <v>2</v>
      </c>
      <c r="B8" s="14">
        <f>'strategy for M'!B20*(1-'strategy for U'!C20)</f>
        <v>0.75</v>
      </c>
      <c r="C8" s="14">
        <f>'strategy for U'!C20*(1-'strategy for M'!B20)</f>
        <v>0</v>
      </c>
      <c r="D8" s="14">
        <f>'strategy for M'!B20*'strategy for U'!C20</f>
        <v>0.25</v>
      </c>
      <c r="E8" s="20">
        <f t="shared" si="0"/>
        <v>0</v>
      </c>
      <c r="F8" s="14">
        <v>0.25</v>
      </c>
      <c r="G8" s="20">
        <f>G7*(1-SUM(B8:E8))</f>
        <v>0</v>
      </c>
      <c r="J8" s="9"/>
    </row>
    <row r="9" spans="1:10" ht="12.75">
      <c r="A9" s="9">
        <v>3</v>
      </c>
      <c r="B9" s="14">
        <f>'strategy for M'!B21*(1-'strategy for U'!C21)</f>
        <v>0</v>
      </c>
      <c r="C9" s="14">
        <f>'strategy for U'!C21*(1-'strategy for M'!B21)</f>
        <v>0.75</v>
      </c>
      <c r="D9" s="14">
        <f>'strategy for M'!B21*'strategy for U'!C21</f>
        <v>0</v>
      </c>
      <c r="E9" s="20">
        <f t="shared" si="0"/>
        <v>0.0625</v>
      </c>
      <c r="F9" s="14">
        <v>0.25</v>
      </c>
      <c r="G9" s="20">
        <f aca="true" t="shared" si="1" ref="G9:G16">G8*(1-SUM(B9:E9))</f>
        <v>0</v>
      </c>
      <c r="J9" s="9"/>
    </row>
    <row r="10" spans="1:10" ht="12.75">
      <c r="A10" s="9">
        <v>4</v>
      </c>
      <c r="B10" s="14">
        <f>'strategy for M'!B22*(1-'strategy for U'!C22)</f>
        <v>0</v>
      </c>
      <c r="C10" s="14">
        <f>'strategy for U'!C22*(1-'strategy for M'!B22)</f>
        <v>1</v>
      </c>
      <c r="D10" s="14">
        <f>'strategy for M'!B22*'strategy for U'!C22</f>
        <v>0</v>
      </c>
      <c r="E10" s="20">
        <f t="shared" si="0"/>
        <v>0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M'!B23*(1-'strategy for U'!C23)</f>
        <v>0</v>
      </c>
      <c r="C11" s="14">
        <f>'strategy for U'!C23*(1-'strategy for M'!B23)</f>
        <v>0</v>
      </c>
      <c r="D11" s="14">
        <f>'strategy for M'!B23*'strategy for U'!C23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M'!B24*(1-'strategy for U'!C24)</f>
        <v>0</v>
      </c>
      <c r="C12" s="14">
        <f>'strategy for U'!C24*(1-'strategy for M'!B24)</f>
        <v>0</v>
      </c>
      <c r="D12" s="14">
        <f>'strategy for M'!B24*'strategy for U'!C24</f>
        <v>0</v>
      </c>
      <c r="E12" s="20">
        <f t="shared" si="0"/>
        <v>0.25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M'!B25*(1-'strategy for U'!C25)</f>
        <v>0</v>
      </c>
      <c r="C13" s="14">
        <f>'strategy for U'!C25*(1-'strategy for M'!B25)</f>
        <v>0</v>
      </c>
      <c r="D13" s="14">
        <f>'strategy for M'!B25*'strategy for U'!C25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M'!B26*(1-'strategy for U'!C26)</f>
        <v>0</v>
      </c>
      <c r="C14" s="14">
        <f>'strategy for U'!C26*(1-'strategy for M'!B26)</f>
        <v>0</v>
      </c>
      <c r="D14" s="14">
        <f>'strategy for M'!B26*'strategy for U'!C26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M'!B27*(1-'strategy for U'!C27)</f>
        <v>0</v>
      </c>
      <c r="C15" s="14">
        <f>'strategy for U'!C27*(1-'strategy for M'!B27)</f>
        <v>0</v>
      </c>
      <c r="D15" s="14">
        <f>'strategy for M'!B27*'strategy for U'!C27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M'!B28*(1-'strategy for U'!C28)</f>
        <v>0</v>
      </c>
      <c r="C16" s="14">
        <f>'strategy for U'!C28*(1-'strategy for M'!B28)</f>
        <v>0</v>
      </c>
      <c r="D16" s="14">
        <f>'strategy for M'!B28*'strategy for U'!C28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25</v>
      </c>
      <c r="C21" s="9">
        <f>$G6*($B$1+100)*C7</f>
        <v>50</v>
      </c>
      <c r="D21" s="9">
        <f>$G6*$B$1*D7</f>
        <v>25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14.0625</v>
      </c>
      <c r="C22" s="9">
        <f aca="true" t="shared" si="3" ref="C22:C30">$G7*($B$1+100)*C8</f>
        <v>0</v>
      </c>
      <c r="D22" s="9">
        <f t="shared" si="2"/>
        <v>4.6875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118.75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75</v>
      </c>
      <c r="C37" s="9">
        <f>$G6*$B$2*C7</f>
        <v>50</v>
      </c>
      <c r="D37" s="9">
        <f>$G6*$B$2*D7</f>
        <v>50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42.1875</v>
      </c>
      <c r="C38" s="9">
        <f aca="true" t="shared" si="6" ref="C38:D46">$G7*$B$2*C8</f>
        <v>0</v>
      </c>
      <c r="D38" s="9">
        <f t="shared" si="6"/>
        <v>9.375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226.5625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1">
      <selection activeCell="F11" sqref="F1:F16384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100</v>
      </c>
      <c r="J1" s="9"/>
    </row>
    <row r="2" spans="1:2" ht="12.75">
      <c r="A2" s="13" t="s">
        <v>26</v>
      </c>
      <c r="B2" s="28">
        <v>400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M'!B19*(1-'strategy for U'!D19)</f>
        <v>0.5</v>
      </c>
      <c r="C7" s="14">
        <f>'strategy for U'!D19*(1-'strategy for M'!B19)</f>
        <v>0</v>
      </c>
      <c r="D7" s="14">
        <f>'strategy for M'!B19*'strategy for U'!D19</f>
        <v>0</v>
      </c>
      <c r="E7" s="20">
        <f aca="true" t="shared" si="0" ref="E7:E16">F7*(1-SUM(B7:D7))</f>
        <v>0.125</v>
      </c>
      <c r="F7" s="14">
        <v>0.25</v>
      </c>
      <c r="G7" s="20">
        <f>1-SUM(B7:E7)</f>
        <v>0.375</v>
      </c>
      <c r="J7" s="9"/>
    </row>
    <row r="8" spans="1:10" ht="12.75">
      <c r="A8" s="9">
        <v>2</v>
      </c>
      <c r="B8" s="14">
        <f>'strategy for M'!B20*(1-'strategy for U'!D20)</f>
        <v>1</v>
      </c>
      <c r="C8" s="14">
        <f>'strategy for U'!D20*(1-'strategy for M'!B20)</f>
        <v>0</v>
      </c>
      <c r="D8" s="14">
        <f>'strategy for M'!B20*'strategy for U'!D20</f>
        <v>0</v>
      </c>
      <c r="E8" s="20">
        <f t="shared" si="0"/>
        <v>0</v>
      </c>
      <c r="F8" s="14">
        <v>0.25</v>
      </c>
      <c r="G8" s="20">
        <f>G7*(1-SUM(B8:E8))</f>
        <v>0</v>
      </c>
      <c r="J8" s="9"/>
    </row>
    <row r="9" spans="1:10" ht="12.75">
      <c r="A9" s="9">
        <v>3</v>
      </c>
      <c r="B9" s="14">
        <f>'strategy for M'!B21*(1-'strategy for U'!D21)</f>
        <v>0</v>
      </c>
      <c r="C9" s="14">
        <f>'strategy for U'!D21*(1-'strategy for M'!B21)</f>
        <v>0</v>
      </c>
      <c r="D9" s="14">
        <f>'strategy for M'!B21*'strategy for U'!D21</f>
        <v>0</v>
      </c>
      <c r="E9" s="20">
        <f t="shared" si="0"/>
        <v>0.25</v>
      </c>
      <c r="F9" s="14">
        <v>0.25</v>
      </c>
      <c r="G9" s="20">
        <f aca="true" t="shared" si="1" ref="G9:G16">G8*(1-SUM(B9:E9))</f>
        <v>0</v>
      </c>
      <c r="J9" s="9"/>
    </row>
    <row r="10" spans="1:10" ht="12.75">
      <c r="A10" s="9">
        <v>4</v>
      </c>
      <c r="B10" s="14">
        <f>'strategy for M'!B22*(1-'strategy for U'!D22)</f>
        <v>0</v>
      </c>
      <c r="C10" s="14">
        <f>'strategy for U'!D22*(1-'strategy for M'!B22)</f>
        <v>0</v>
      </c>
      <c r="D10" s="14">
        <f>'strategy for M'!B22*'strategy for U'!D22</f>
        <v>0</v>
      </c>
      <c r="E10" s="20">
        <f t="shared" si="0"/>
        <v>0.25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M'!B23*(1-'strategy for U'!D23)</f>
        <v>0</v>
      </c>
      <c r="C11" s="14">
        <f>'strategy for U'!D23*(1-'strategy for M'!B23)</f>
        <v>0</v>
      </c>
      <c r="D11" s="14">
        <f>'strategy for M'!B23*'strategy for U'!D23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M'!B24*(1-'strategy for U'!D24)</f>
        <v>0</v>
      </c>
      <c r="C12" s="14">
        <f>'strategy for U'!D24*(1-'strategy for M'!B24)</f>
        <v>0</v>
      </c>
      <c r="D12" s="14">
        <f>'strategy for M'!B24*'strategy for U'!D24</f>
        <v>0</v>
      </c>
      <c r="E12" s="20">
        <f t="shared" si="0"/>
        <v>0.25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M'!B25*(1-'strategy for U'!D25)</f>
        <v>0</v>
      </c>
      <c r="C13" s="14">
        <f>'strategy for U'!D25*(1-'strategy for M'!B25)</f>
        <v>0</v>
      </c>
      <c r="D13" s="14">
        <f>'strategy for M'!B25*'strategy for U'!D25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M'!B26*(1-'strategy for U'!D26)</f>
        <v>0</v>
      </c>
      <c r="C14" s="14">
        <f>'strategy for U'!D26*(1-'strategy for M'!B26)</f>
        <v>0</v>
      </c>
      <c r="D14" s="14">
        <f>'strategy for M'!B26*'strategy for U'!D26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M'!B27*(1-'strategy for U'!D27)</f>
        <v>0</v>
      </c>
      <c r="C15" s="14">
        <f>'strategy for U'!D27*(1-'strategy for M'!B27)</f>
        <v>0</v>
      </c>
      <c r="D15" s="14">
        <f>'strategy for M'!B27*'strategy for U'!D27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M'!B28*(1-'strategy for U'!D28)</f>
        <v>0</v>
      </c>
      <c r="C16" s="14">
        <f>'strategy for U'!D28*(1-'strategy for M'!B28)</f>
        <v>0</v>
      </c>
      <c r="D16" s="14">
        <f>'strategy for M'!B28*'strategy for U'!D28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50</v>
      </c>
      <c r="C21" s="9">
        <f>$G6*($B$1+100)*C7</f>
        <v>0</v>
      </c>
      <c r="D21" s="9">
        <f>$G6*$B$1*D7</f>
        <v>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37.5</v>
      </c>
      <c r="C22" s="9">
        <f aca="true" t="shared" si="3" ref="C22:C30">$G7*($B$1+100)*C8</f>
        <v>0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87.5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250</v>
      </c>
      <c r="C37" s="9">
        <f>$G6*$B$2*C7</f>
        <v>0</v>
      </c>
      <c r="D37" s="9">
        <f>$G6*$B$2*D7</f>
        <v>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187.5</v>
      </c>
      <c r="C38" s="9">
        <f aca="true" t="shared" si="6" ref="C38:D46">$G7*$B$2*C8</f>
        <v>0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437.5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45" sqref="F1:F16384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200</v>
      </c>
      <c r="J1" s="9"/>
    </row>
    <row r="2" spans="1:2" ht="12.75">
      <c r="A2" s="13" t="s">
        <v>26</v>
      </c>
      <c r="B2" s="28">
        <v>100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M'!C19*(1-'strategy for U'!B19)</f>
        <v>0</v>
      </c>
      <c r="C7" s="14">
        <f>'strategy for U'!B19*(1-'strategy for M'!C19)</f>
        <v>0</v>
      </c>
      <c r="D7" s="14">
        <f>'strategy for M'!C19*'strategy for U'!B19</f>
        <v>0</v>
      </c>
      <c r="E7" s="20">
        <f aca="true" t="shared" si="0" ref="E7:E16">F7*(1-SUM(B7:D7))</f>
        <v>0.25</v>
      </c>
      <c r="F7" s="14">
        <v>0.25</v>
      </c>
      <c r="G7" s="20">
        <f>1-SUM(B7:E7)</f>
        <v>0.75</v>
      </c>
      <c r="J7" s="9"/>
    </row>
    <row r="8" spans="1:10" ht="12.75">
      <c r="A8" s="9">
        <v>2</v>
      </c>
      <c r="B8" s="14">
        <f>'strategy for M'!C20*(1-'strategy for U'!B20)</f>
        <v>0</v>
      </c>
      <c r="C8" s="14">
        <f>'strategy for U'!B20*(1-'strategy for M'!C20)</f>
        <v>0</v>
      </c>
      <c r="D8" s="14">
        <f>'strategy for M'!C20*'strategy for U'!B20</f>
        <v>0</v>
      </c>
      <c r="E8" s="20">
        <f t="shared" si="0"/>
        <v>0.25</v>
      </c>
      <c r="F8" s="14">
        <v>0.25</v>
      </c>
      <c r="G8" s="20">
        <f>G7*(1-SUM(B8:E8))</f>
        <v>0.5625</v>
      </c>
      <c r="J8" s="9"/>
    </row>
    <row r="9" spans="1:10" ht="12.75">
      <c r="A9" s="9">
        <v>3</v>
      </c>
      <c r="B9" s="14">
        <f>'strategy for M'!C21*(1-'strategy for U'!B21)</f>
        <v>0</v>
      </c>
      <c r="C9" s="14">
        <f>'strategy for U'!B21*(1-'strategy for M'!C21)</f>
        <v>0</v>
      </c>
      <c r="D9" s="14">
        <f>'strategy for M'!C21*'strategy for U'!B21</f>
        <v>0</v>
      </c>
      <c r="E9" s="20">
        <f t="shared" si="0"/>
        <v>0.25</v>
      </c>
      <c r="F9" s="14">
        <v>0.25</v>
      </c>
      <c r="G9" s="20">
        <f aca="true" t="shared" si="1" ref="G9:G16">G8*(1-SUM(B9:E9))</f>
        <v>0.421875</v>
      </c>
      <c r="J9" s="9"/>
    </row>
    <row r="10" spans="1:10" ht="12.75">
      <c r="A10" s="9">
        <v>4</v>
      </c>
      <c r="B10" s="14">
        <f>'strategy for M'!C22*(1-'strategy for U'!B22)</f>
        <v>0</v>
      </c>
      <c r="C10" s="14">
        <f>'strategy for U'!B22*(1-'strategy for M'!C22)</f>
        <v>1</v>
      </c>
      <c r="D10" s="14">
        <f>'strategy for M'!C22*'strategy for U'!B22</f>
        <v>0</v>
      </c>
      <c r="E10" s="20">
        <f t="shared" si="0"/>
        <v>0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M'!C23*(1-'strategy for U'!B23)</f>
        <v>0</v>
      </c>
      <c r="C11" s="14">
        <f>'strategy for U'!B23*(1-'strategy for M'!C23)</f>
        <v>0</v>
      </c>
      <c r="D11" s="14">
        <f>'strategy for M'!C23*'strategy for U'!B23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M'!C24*(1-'strategy for U'!B24)</f>
        <v>1</v>
      </c>
      <c r="C12" s="14">
        <f>'strategy for U'!B24*(1-'strategy for M'!C24)</f>
        <v>0</v>
      </c>
      <c r="D12" s="14">
        <f>'strategy for M'!C24*'strategy for U'!B24</f>
        <v>0</v>
      </c>
      <c r="E12" s="20">
        <f t="shared" si="0"/>
        <v>0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M'!C25*(1-'strategy for U'!B25)</f>
        <v>0</v>
      </c>
      <c r="C13" s="14">
        <f>'strategy for U'!B25*(1-'strategy for M'!C25)</f>
        <v>0</v>
      </c>
      <c r="D13" s="14">
        <f>'strategy for M'!C25*'strategy for U'!B25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M'!C26*(1-'strategy for U'!B26)</f>
        <v>0</v>
      </c>
      <c r="C14" s="14">
        <f>'strategy for U'!B26*(1-'strategy for M'!C26)</f>
        <v>0</v>
      </c>
      <c r="D14" s="14">
        <f>'strategy for M'!C26*'strategy for U'!B26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M'!C27*(1-'strategy for U'!B27)</f>
        <v>0</v>
      </c>
      <c r="C15" s="14">
        <f>'strategy for U'!B27*(1-'strategy for M'!C27)</f>
        <v>0</v>
      </c>
      <c r="D15" s="14">
        <f>'strategy for M'!C27*'strategy for U'!B27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M'!C28*(1-'strategy for U'!B28)</f>
        <v>0</v>
      </c>
      <c r="C16" s="14">
        <f>'strategy for U'!B28*(1-'strategy for M'!C28)</f>
        <v>0</v>
      </c>
      <c r="D16" s="14">
        <f>'strategy for M'!C28*'strategy for U'!B28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0</v>
      </c>
      <c r="C21" s="9">
        <f>$G6*($B$1+100)*C7</f>
        <v>0</v>
      </c>
      <c r="D21" s="9">
        <f>$G6*$B$1*D7</f>
        <v>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0</v>
      </c>
      <c r="C22" s="9">
        <f aca="true" t="shared" si="3" ref="C22:C30">$G7*($B$1+100)*C8</f>
        <v>0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126.5625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126.5625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0</v>
      </c>
      <c r="C37" s="9">
        <f>$G6*$B$2*C7</f>
        <v>0</v>
      </c>
      <c r="D37" s="9">
        <f>$G6*$B$2*D7</f>
        <v>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0</v>
      </c>
      <c r="C38" s="9">
        <f aca="true" t="shared" si="6" ref="C38:D46">$G7*$B$2*C8</f>
        <v>0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42.1875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42.1875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C24" sqref="C24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200</v>
      </c>
      <c r="J1" s="9"/>
    </row>
    <row r="2" spans="1:2" ht="12.75">
      <c r="A2" s="13" t="s">
        <v>26</v>
      </c>
      <c r="B2" s="28">
        <v>200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M'!C19*(1-'strategy for U'!C19)</f>
        <v>0</v>
      </c>
      <c r="C7" s="14">
        <f>'strategy for U'!C19*(1-'strategy for M'!C19)</f>
        <v>0.5</v>
      </c>
      <c r="D7" s="14">
        <f>'strategy for M'!C19*'strategy for U'!C19</f>
        <v>0</v>
      </c>
      <c r="E7" s="20">
        <f aca="true" t="shared" si="0" ref="E7:E16">F7*(1-SUM(B7:D7))</f>
        <v>0.125</v>
      </c>
      <c r="F7" s="14">
        <v>0.25</v>
      </c>
      <c r="G7" s="20">
        <f>1-SUM(B7:E7)</f>
        <v>0.375</v>
      </c>
      <c r="J7" s="9"/>
    </row>
    <row r="8" spans="1:10" ht="12.75">
      <c r="A8" s="9">
        <v>2</v>
      </c>
      <c r="B8" s="14">
        <f>'strategy for M'!C20*(1-'strategy for U'!C20)</f>
        <v>0</v>
      </c>
      <c r="C8" s="14">
        <f>'strategy for U'!C20*(1-'strategy for M'!C20)</f>
        <v>0.25</v>
      </c>
      <c r="D8" s="14">
        <f>'strategy for M'!C20*'strategy for U'!C20</f>
        <v>0</v>
      </c>
      <c r="E8" s="20">
        <f t="shared" si="0"/>
        <v>0.1875</v>
      </c>
      <c r="F8" s="14">
        <v>0.25</v>
      </c>
      <c r="G8" s="20">
        <f>G7*(1-SUM(B8:E8))</f>
        <v>0.2109375</v>
      </c>
      <c r="J8" s="9"/>
    </row>
    <row r="9" spans="1:10" ht="12.75">
      <c r="A9" s="9">
        <v>3</v>
      </c>
      <c r="B9" s="14">
        <f>'strategy for M'!C21*(1-'strategy for U'!C21)</f>
        <v>0</v>
      </c>
      <c r="C9" s="14">
        <f>'strategy for U'!C21*(1-'strategy for M'!C21)</f>
        <v>0.75</v>
      </c>
      <c r="D9" s="14">
        <f>'strategy for M'!C21*'strategy for U'!C21</f>
        <v>0</v>
      </c>
      <c r="E9" s="20">
        <f t="shared" si="0"/>
        <v>0.0625</v>
      </c>
      <c r="F9" s="14">
        <v>0.25</v>
      </c>
      <c r="G9" s="20">
        <f aca="true" t="shared" si="1" ref="G9:G16">G8*(1-SUM(B9:E9))</f>
        <v>0.03955078125</v>
      </c>
      <c r="J9" s="9"/>
    </row>
    <row r="10" spans="1:10" ht="12.75">
      <c r="A10" s="9">
        <v>4</v>
      </c>
      <c r="B10" s="14">
        <f>'strategy for M'!C22*(1-'strategy for U'!C22)</f>
        <v>0</v>
      </c>
      <c r="C10" s="14">
        <f>'strategy for U'!C22*(1-'strategy for M'!C22)</f>
        <v>1</v>
      </c>
      <c r="D10" s="14">
        <f>'strategy for M'!C22*'strategy for U'!C22</f>
        <v>0</v>
      </c>
      <c r="E10" s="20">
        <f t="shared" si="0"/>
        <v>0</v>
      </c>
      <c r="F10" s="14">
        <v>0.25</v>
      </c>
      <c r="G10" s="20">
        <f t="shared" si="1"/>
        <v>0</v>
      </c>
      <c r="J10" s="9"/>
    </row>
    <row r="11" spans="1:10" ht="12.75">
      <c r="A11" s="9">
        <v>5</v>
      </c>
      <c r="B11" s="14">
        <f>'strategy for M'!C23*(1-'strategy for U'!C23)</f>
        <v>0</v>
      </c>
      <c r="C11" s="14">
        <f>'strategy for U'!C23*(1-'strategy for M'!C23)</f>
        <v>0</v>
      </c>
      <c r="D11" s="14">
        <f>'strategy for M'!C23*'strategy for U'!C23</f>
        <v>0</v>
      </c>
      <c r="E11" s="20">
        <f t="shared" si="0"/>
        <v>0.25</v>
      </c>
      <c r="F11" s="14">
        <v>0.25</v>
      </c>
      <c r="G11" s="20">
        <f t="shared" si="1"/>
        <v>0</v>
      </c>
      <c r="J11" s="9"/>
    </row>
    <row r="12" spans="1:10" ht="12.75">
      <c r="A12" s="9">
        <v>6</v>
      </c>
      <c r="B12" s="14">
        <f>'strategy for M'!C24*(1-'strategy for U'!C24)</f>
        <v>1</v>
      </c>
      <c r="C12" s="14">
        <f>'strategy for U'!C24*(1-'strategy for M'!C24)</f>
        <v>0</v>
      </c>
      <c r="D12" s="14">
        <f>'strategy for M'!C24*'strategy for U'!C24</f>
        <v>0</v>
      </c>
      <c r="E12" s="20">
        <f t="shared" si="0"/>
        <v>0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M'!C25*(1-'strategy for U'!C25)</f>
        <v>0</v>
      </c>
      <c r="C13" s="14">
        <f>'strategy for U'!C25*(1-'strategy for M'!C25)</f>
        <v>0</v>
      </c>
      <c r="D13" s="14">
        <f>'strategy for M'!C25*'strategy for U'!C25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M'!C26*(1-'strategy for U'!C26)</f>
        <v>0</v>
      </c>
      <c r="C14" s="14">
        <f>'strategy for U'!C26*(1-'strategy for M'!C26)</f>
        <v>0</v>
      </c>
      <c r="D14" s="14">
        <f>'strategy for M'!C26*'strategy for U'!C26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M'!C27*(1-'strategy for U'!C27)</f>
        <v>0</v>
      </c>
      <c r="C15" s="14">
        <f>'strategy for U'!C27*(1-'strategy for M'!C27)</f>
        <v>0</v>
      </c>
      <c r="D15" s="14">
        <f>'strategy for M'!C27*'strategy for U'!C27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M'!C28*(1-'strategy for U'!C28)</f>
        <v>0</v>
      </c>
      <c r="C16" s="14">
        <f>'strategy for U'!C28*(1-'strategy for M'!C28)</f>
        <v>0</v>
      </c>
      <c r="D16" s="14">
        <f>'strategy for M'!C28*'strategy for U'!C28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0</v>
      </c>
      <c r="C21" s="9">
        <f>$G6*($B$1+100)*C7</f>
        <v>150</v>
      </c>
      <c r="D21" s="9">
        <f>$G6*$B$1*D7</f>
        <v>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0</v>
      </c>
      <c r="C22" s="9">
        <f aca="true" t="shared" si="3" ref="C22:C30">$G7*($B$1+100)*C8</f>
        <v>28.125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47.4609375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11.865234375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0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237.451171875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0</v>
      </c>
      <c r="C37" s="9">
        <f>$G6*$B$2*C7</f>
        <v>100</v>
      </c>
      <c r="D37" s="9">
        <f>$G6*$B$2*D7</f>
        <v>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0</v>
      </c>
      <c r="C38" s="9">
        <f aca="true" t="shared" si="6" ref="C38:D46">$G7*$B$2*C8</f>
        <v>18.75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31.640625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7.91015625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0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158.30078125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G21" sqref="G21"/>
    </sheetView>
  </sheetViews>
  <sheetFormatPr defaultColWidth="9.140625" defaultRowHeight="12.75"/>
  <cols>
    <col min="1" max="1" width="15.140625" style="9" customWidth="1"/>
    <col min="2" max="2" width="27.7109375" style="14" customWidth="1"/>
    <col min="3" max="3" width="19.00390625" style="14" customWidth="1"/>
    <col min="4" max="4" width="18.7109375" style="14" customWidth="1"/>
    <col min="5" max="5" width="22.7109375" style="20" customWidth="1"/>
    <col min="6" max="6" width="19.28125" style="14" customWidth="1"/>
    <col min="7" max="7" width="22.57421875" style="20" customWidth="1"/>
    <col min="8" max="9" width="9.140625" style="14" customWidth="1"/>
    <col min="11" max="14" width="9.140625" style="14" customWidth="1"/>
    <col min="15" max="16384" width="9.140625" style="9" customWidth="1"/>
  </cols>
  <sheetData>
    <row r="1" spans="1:10" ht="12.75">
      <c r="A1" s="13" t="s">
        <v>25</v>
      </c>
      <c r="B1" s="28">
        <v>200</v>
      </c>
      <c r="J1" s="9"/>
    </row>
    <row r="2" spans="1:2" ht="12.75">
      <c r="A2" s="13" t="s">
        <v>26</v>
      </c>
      <c r="B2" s="28">
        <v>400</v>
      </c>
    </row>
    <row r="3" ht="12.75">
      <c r="B3" s="17"/>
    </row>
    <row r="4" spans="2:10" ht="12.75">
      <c r="B4" s="15" t="s">
        <v>24</v>
      </c>
      <c r="G4" s="21" t="s">
        <v>22</v>
      </c>
      <c r="J4" s="9"/>
    </row>
    <row r="5" spans="5:7" ht="12.75">
      <c r="E5" s="21"/>
      <c r="F5" s="15" t="s">
        <v>21</v>
      </c>
      <c r="G5" s="20" t="s">
        <v>23</v>
      </c>
    </row>
    <row r="6" spans="1:10" ht="12.75">
      <c r="A6" s="13" t="s">
        <v>17</v>
      </c>
      <c r="B6" s="14" t="s">
        <v>18</v>
      </c>
      <c r="C6" s="14" t="s">
        <v>19</v>
      </c>
      <c r="D6" s="14" t="s">
        <v>14</v>
      </c>
      <c r="E6" s="21" t="s">
        <v>15</v>
      </c>
      <c r="F6" s="14" t="s">
        <v>20</v>
      </c>
      <c r="G6" s="22">
        <v>1</v>
      </c>
      <c r="J6" s="9"/>
    </row>
    <row r="7" spans="1:10" ht="12.75">
      <c r="A7" s="9">
        <v>1</v>
      </c>
      <c r="B7" s="14">
        <f>'strategy for M'!C19*(1-'strategy for U'!D19)</f>
        <v>0</v>
      </c>
      <c r="C7" s="14">
        <f>'strategy for U'!D19*(1-'strategy for M'!C19)</f>
        <v>0</v>
      </c>
      <c r="D7" s="14">
        <f>'strategy for M'!C19*'strategy for U'!D19</f>
        <v>0</v>
      </c>
      <c r="E7" s="20">
        <f aca="true" t="shared" si="0" ref="E7:E16">F7*(1-SUM(B7:D7))</f>
        <v>0.25</v>
      </c>
      <c r="F7" s="14">
        <v>0.25</v>
      </c>
      <c r="G7" s="20">
        <f>1-SUM(B7:E7)</f>
        <v>0.75</v>
      </c>
      <c r="J7" s="9"/>
    </row>
    <row r="8" spans="1:10" ht="12.75">
      <c r="A8" s="9">
        <v>2</v>
      </c>
      <c r="B8" s="14">
        <f>'strategy for M'!C20*(1-'strategy for U'!D20)</f>
        <v>0</v>
      </c>
      <c r="C8" s="14">
        <f>'strategy for U'!D20*(1-'strategy for M'!C20)</f>
        <v>0</v>
      </c>
      <c r="D8" s="14">
        <f>'strategy for M'!C20*'strategy for U'!D20</f>
        <v>0</v>
      </c>
      <c r="E8" s="20">
        <f t="shared" si="0"/>
        <v>0.25</v>
      </c>
      <c r="F8" s="14">
        <v>0.25</v>
      </c>
      <c r="G8" s="20">
        <f>G7*(1-SUM(B8:E8))</f>
        <v>0.5625</v>
      </c>
      <c r="J8" s="9"/>
    </row>
    <row r="9" spans="1:10" ht="12.75">
      <c r="A9" s="9">
        <v>3</v>
      </c>
      <c r="B9" s="14">
        <f>'strategy for M'!C21*(1-'strategy for U'!D21)</f>
        <v>0</v>
      </c>
      <c r="C9" s="14">
        <f>'strategy for U'!D21*(1-'strategy for M'!C21)</f>
        <v>0</v>
      </c>
      <c r="D9" s="14">
        <f>'strategy for M'!C21*'strategy for U'!D21</f>
        <v>0</v>
      </c>
      <c r="E9" s="20">
        <f t="shared" si="0"/>
        <v>0.25</v>
      </c>
      <c r="F9" s="14">
        <v>0.25</v>
      </c>
      <c r="G9" s="20">
        <f aca="true" t="shared" si="1" ref="G9:G16">G8*(1-SUM(B9:E9))</f>
        <v>0.421875</v>
      </c>
      <c r="J9" s="9"/>
    </row>
    <row r="10" spans="1:10" ht="12.75">
      <c r="A10" s="9">
        <v>4</v>
      </c>
      <c r="B10" s="14">
        <f>'strategy for M'!C22*(1-'strategy for U'!D22)</f>
        <v>0</v>
      </c>
      <c r="C10" s="14">
        <f>'strategy for U'!D22*(1-'strategy for M'!C22)</f>
        <v>0</v>
      </c>
      <c r="D10" s="14">
        <f>'strategy for M'!C22*'strategy for U'!D22</f>
        <v>0</v>
      </c>
      <c r="E10" s="20">
        <f t="shared" si="0"/>
        <v>0.25</v>
      </c>
      <c r="F10" s="14">
        <v>0.25</v>
      </c>
      <c r="G10" s="20">
        <f t="shared" si="1"/>
        <v>0.31640625</v>
      </c>
      <c r="J10" s="9"/>
    </row>
    <row r="11" spans="1:10" ht="12.75">
      <c r="A11" s="9">
        <v>5</v>
      </c>
      <c r="B11" s="14">
        <f>'strategy for M'!C23*(1-'strategy for U'!D23)</f>
        <v>0</v>
      </c>
      <c r="C11" s="14">
        <f>'strategy for U'!D23*(1-'strategy for M'!C23)</f>
        <v>0</v>
      </c>
      <c r="D11" s="14">
        <f>'strategy for M'!C23*'strategy for U'!D23</f>
        <v>0</v>
      </c>
      <c r="E11" s="20">
        <f t="shared" si="0"/>
        <v>0.25</v>
      </c>
      <c r="F11" s="14">
        <v>0.25</v>
      </c>
      <c r="G11" s="20">
        <f t="shared" si="1"/>
        <v>0.2373046875</v>
      </c>
      <c r="J11" s="9"/>
    </row>
    <row r="12" spans="1:10" ht="12.75">
      <c r="A12" s="9">
        <v>6</v>
      </c>
      <c r="B12" s="14">
        <f>'strategy for M'!C24*(1-'strategy for U'!D24)</f>
        <v>1</v>
      </c>
      <c r="C12" s="14">
        <f>'strategy for U'!D24*(1-'strategy for M'!C24)</f>
        <v>0</v>
      </c>
      <c r="D12" s="14">
        <f>'strategy for M'!C24*'strategy for U'!D24</f>
        <v>0</v>
      </c>
      <c r="E12" s="20">
        <f t="shared" si="0"/>
        <v>0</v>
      </c>
      <c r="F12" s="14">
        <v>0.25</v>
      </c>
      <c r="G12" s="20">
        <f t="shared" si="1"/>
        <v>0</v>
      </c>
      <c r="J12" s="9"/>
    </row>
    <row r="13" spans="1:10" ht="12.75">
      <c r="A13" s="9">
        <v>7</v>
      </c>
      <c r="B13" s="14">
        <f>'strategy for M'!C25*(1-'strategy for U'!D25)</f>
        <v>0</v>
      </c>
      <c r="C13" s="14">
        <f>'strategy for U'!D25*(1-'strategy for M'!C25)</f>
        <v>0</v>
      </c>
      <c r="D13" s="14">
        <f>'strategy for M'!C25*'strategy for U'!D25</f>
        <v>0</v>
      </c>
      <c r="E13" s="20">
        <f t="shared" si="0"/>
        <v>0.25</v>
      </c>
      <c r="F13" s="14">
        <v>0.25</v>
      </c>
      <c r="G13" s="20">
        <f t="shared" si="1"/>
        <v>0</v>
      </c>
      <c r="J13" s="9"/>
    </row>
    <row r="14" spans="1:10" ht="12.75">
      <c r="A14" s="9">
        <v>8</v>
      </c>
      <c r="B14" s="14">
        <f>'strategy for M'!C26*(1-'strategy for U'!D26)</f>
        <v>0</v>
      </c>
      <c r="C14" s="14">
        <f>'strategy for U'!D26*(1-'strategy for M'!C26)</f>
        <v>0</v>
      </c>
      <c r="D14" s="14">
        <f>'strategy for M'!C26*'strategy for U'!D26</f>
        <v>0</v>
      </c>
      <c r="E14" s="20">
        <f t="shared" si="0"/>
        <v>0.25</v>
      </c>
      <c r="F14" s="14">
        <v>0.25</v>
      </c>
      <c r="G14" s="20">
        <f t="shared" si="1"/>
        <v>0</v>
      </c>
      <c r="J14" s="9"/>
    </row>
    <row r="15" spans="1:10" ht="12.75">
      <c r="A15" s="9">
        <v>9</v>
      </c>
      <c r="B15" s="14">
        <f>'strategy for M'!C27*(1-'strategy for U'!D27)</f>
        <v>0</v>
      </c>
      <c r="C15" s="14">
        <f>'strategy for U'!D27*(1-'strategy for M'!C27)</f>
        <v>0</v>
      </c>
      <c r="D15" s="14">
        <f>'strategy for M'!C27*'strategy for U'!D27</f>
        <v>0</v>
      </c>
      <c r="E15" s="20">
        <f t="shared" si="0"/>
        <v>0.25</v>
      </c>
      <c r="F15" s="14">
        <v>0.25</v>
      </c>
      <c r="G15" s="20">
        <f t="shared" si="1"/>
        <v>0</v>
      </c>
      <c r="J15" s="9"/>
    </row>
    <row r="16" spans="1:10" ht="12.75">
      <c r="A16" s="9">
        <v>10</v>
      </c>
      <c r="B16" s="14">
        <f>'strategy for M'!C28*(1-'strategy for U'!D28)</f>
        <v>0</v>
      </c>
      <c r="C16" s="14">
        <f>'strategy for U'!D28*(1-'strategy for M'!C28)</f>
        <v>0</v>
      </c>
      <c r="D16" s="14">
        <f>'strategy for M'!C28*'strategy for U'!D28</f>
        <v>0</v>
      </c>
      <c r="E16" s="20">
        <f t="shared" si="0"/>
        <v>1</v>
      </c>
      <c r="F16" s="14">
        <v>1</v>
      </c>
      <c r="G16" s="20">
        <f t="shared" si="1"/>
        <v>0</v>
      </c>
      <c r="J16" s="9"/>
    </row>
    <row r="18" ht="12.75">
      <c r="A18" s="16" t="s">
        <v>27</v>
      </c>
    </row>
    <row r="20" spans="1:10" ht="12.75">
      <c r="A20" s="13" t="s">
        <v>17</v>
      </c>
      <c r="B20" s="14" t="s">
        <v>18</v>
      </c>
      <c r="C20" s="14" t="s">
        <v>19</v>
      </c>
      <c r="D20" s="14" t="s">
        <v>14</v>
      </c>
      <c r="E20" s="21" t="s">
        <v>15</v>
      </c>
      <c r="F20" s="14" t="s">
        <v>20</v>
      </c>
      <c r="J20" s="9"/>
    </row>
    <row r="21" spans="1:10" ht="12.75">
      <c r="A21" s="9">
        <v>1</v>
      </c>
      <c r="B21" s="9">
        <f>$G6*$B$1*B7</f>
        <v>0</v>
      </c>
      <c r="C21" s="9">
        <f>$G6*($B$1+100)*C7</f>
        <v>0</v>
      </c>
      <c r="D21" s="9">
        <f>$G6*$B$1*D7</f>
        <v>0</v>
      </c>
      <c r="E21" s="22">
        <f>$G6*0*E7</f>
        <v>0</v>
      </c>
      <c r="F21"/>
      <c r="G21" s="23"/>
      <c r="J21" s="9"/>
    </row>
    <row r="22" spans="1:10" ht="12.75">
      <c r="A22" s="9">
        <v>2</v>
      </c>
      <c r="B22" s="9">
        <f aca="true" t="shared" si="2" ref="B22:D30">$G7*$B$1*B8</f>
        <v>0</v>
      </c>
      <c r="C22" s="9">
        <f aca="true" t="shared" si="3" ref="C22:C30">$G7*($B$1+100)*C8</f>
        <v>0</v>
      </c>
      <c r="D22" s="9">
        <f t="shared" si="2"/>
        <v>0</v>
      </c>
      <c r="E22" s="22">
        <f aca="true" t="shared" si="4" ref="E22:E30">$G7*0*E8</f>
        <v>0</v>
      </c>
      <c r="F22"/>
      <c r="G22" s="23"/>
      <c r="J22" s="9"/>
    </row>
    <row r="23" spans="1:10" ht="12.75">
      <c r="A23" s="9">
        <v>3</v>
      </c>
      <c r="B23" s="9">
        <f t="shared" si="2"/>
        <v>0</v>
      </c>
      <c r="C23" s="9">
        <f t="shared" si="3"/>
        <v>0</v>
      </c>
      <c r="D23" s="9">
        <f t="shared" si="2"/>
        <v>0</v>
      </c>
      <c r="E23" s="22">
        <f t="shared" si="4"/>
        <v>0</v>
      </c>
      <c r="F23"/>
      <c r="G23" s="23"/>
      <c r="J23" s="9"/>
    </row>
    <row r="24" spans="1:10" ht="12.75">
      <c r="A24" s="9">
        <v>4</v>
      </c>
      <c r="B24" s="9">
        <f t="shared" si="2"/>
        <v>0</v>
      </c>
      <c r="C24" s="9">
        <f t="shared" si="3"/>
        <v>0</v>
      </c>
      <c r="D24" s="9">
        <f t="shared" si="2"/>
        <v>0</v>
      </c>
      <c r="E24" s="22">
        <f t="shared" si="4"/>
        <v>0</v>
      </c>
      <c r="F24"/>
      <c r="G24" s="23"/>
      <c r="J24" s="9"/>
    </row>
    <row r="25" spans="1:10" ht="12.75">
      <c r="A25" s="9">
        <v>5</v>
      </c>
      <c r="B25" s="9">
        <f t="shared" si="2"/>
        <v>0</v>
      </c>
      <c r="C25" s="9">
        <f t="shared" si="3"/>
        <v>0</v>
      </c>
      <c r="D25" s="9">
        <f t="shared" si="2"/>
        <v>0</v>
      </c>
      <c r="E25" s="22">
        <f t="shared" si="4"/>
        <v>0</v>
      </c>
      <c r="F25"/>
      <c r="G25" s="23"/>
      <c r="J25" s="9"/>
    </row>
    <row r="26" spans="1:10" ht="12.75">
      <c r="A26" s="9">
        <v>6</v>
      </c>
      <c r="B26" s="9">
        <f t="shared" si="2"/>
        <v>47.4609375</v>
      </c>
      <c r="C26" s="9">
        <f t="shared" si="3"/>
        <v>0</v>
      </c>
      <c r="D26" s="9">
        <f t="shared" si="2"/>
        <v>0</v>
      </c>
      <c r="E26" s="22">
        <f t="shared" si="4"/>
        <v>0</v>
      </c>
      <c r="F26"/>
      <c r="G26" s="23"/>
      <c r="J26" s="9"/>
    </row>
    <row r="27" spans="1:10" ht="12.75">
      <c r="A27" s="9">
        <v>7</v>
      </c>
      <c r="B27" s="9">
        <f t="shared" si="2"/>
        <v>0</v>
      </c>
      <c r="C27" s="9">
        <f t="shared" si="3"/>
        <v>0</v>
      </c>
      <c r="D27" s="9">
        <f t="shared" si="2"/>
        <v>0</v>
      </c>
      <c r="E27" s="22">
        <f t="shared" si="4"/>
        <v>0</v>
      </c>
      <c r="F27"/>
      <c r="G27" s="23"/>
      <c r="J27" s="9"/>
    </row>
    <row r="28" spans="1:10" ht="12.75">
      <c r="A28" s="9">
        <v>8</v>
      </c>
      <c r="B28" s="9">
        <f t="shared" si="2"/>
        <v>0</v>
      </c>
      <c r="C28" s="9">
        <f t="shared" si="3"/>
        <v>0</v>
      </c>
      <c r="D28" s="9">
        <f t="shared" si="2"/>
        <v>0</v>
      </c>
      <c r="E28" s="22">
        <f t="shared" si="4"/>
        <v>0</v>
      </c>
      <c r="F28"/>
      <c r="G28" s="23"/>
      <c r="J28" s="9"/>
    </row>
    <row r="29" spans="1:10" ht="12.75">
      <c r="A29" s="9">
        <v>9</v>
      </c>
      <c r="B29" s="9">
        <f t="shared" si="2"/>
        <v>0</v>
      </c>
      <c r="C29" s="9">
        <f t="shared" si="3"/>
        <v>0</v>
      </c>
      <c r="D29" s="9">
        <f t="shared" si="2"/>
        <v>0</v>
      </c>
      <c r="E29" s="22">
        <f t="shared" si="4"/>
        <v>0</v>
      </c>
      <c r="F29"/>
      <c r="G29" s="23"/>
      <c r="J29" s="9"/>
    </row>
    <row r="30" spans="1:10" ht="12.75">
      <c r="A30" s="9">
        <v>10</v>
      </c>
      <c r="B30" s="9">
        <f t="shared" si="2"/>
        <v>0</v>
      </c>
      <c r="C30" s="9">
        <f t="shared" si="3"/>
        <v>0</v>
      </c>
      <c r="D30" s="9">
        <f t="shared" si="2"/>
        <v>0</v>
      </c>
      <c r="E30" s="22">
        <f t="shared" si="4"/>
        <v>0</v>
      </c>
      <c r="F30"/>
      <c r="G30" s="23"/>
      <c r="J30" s="9"/>
    </row>
    <row r="31" spans="2:10" ht="13.5" thickBot="1">
      <c r="B31" s="9"/>
      <c r="C31" s="9"/>
      <c r="D31" s="9"/>
      <c r="E31" s="22"/>
      <c r="F31"/>
      <c r="G31" s="23"/>
      <c r="J31" s="9"/>
    </row>
    <row r="32" spans="2:10" ht="13.5" thickBot="1">
      <c r="B32" s="9"/>
      <c r="C32" s="18" t="s">
        <v>29</v>
      </c>
      <c r="D32" s="19"/>
      <c r="E32" s="29">
        <f>SUM(B21:E30)</f>
        <v>47.4609375</v>
      </c>
      <c r="F32"/>
      <c r="G32" s="23"/>
      <c r="J32" s="9"/>
    </row>
    <row r="34" ht="12.75">
      <c r="A34" s="16" t="s">
        <v>28</v>
      </c>
    </row>
    <row r="36" spans="1:10" ht="12.75">
      <c r="A36" s="13" t="s">
        <v>17</v>
      </c>
      <c r="B36" s="14" t="s">
        <v>18</v>
      </c>
      <c r="C36" s="14" t="s">
        <v>19</v>
      </c>
      <c r="D36" s="14" t="s">
        <v>14</v>
      </c>
      <c r="E36" s="21" t="s">
        <v>15</v>
      </c>
      <c r="F36" s="14" t="s">
        <v>20</v>
      </c>
      <c r="J36" s="9"/>
    </row>
    <row r="37" spans="1:10" ht="12.75">
      <c r="A37" s="9">
        <v>1</v>
      </c>
      <c r="B37" s="9">
        <f aca="true" t="shared" si="5" ref="B37:B46">$G6*($B$2+100)*B7</f>
        <v>0</v>
      </c>
      <c r="C37" s="9">
        <f>$G6*$B$2*C7</f>
        <v>0</v>
      </c>
      <c r="D37" s="9">
        <f>$G6*$B$2*D7</f>
        <v>0</v>
      </c>
      <c r="E37" s="22">
        <f>$G6*0*E7</f>
        <v>0</v>
      </c>
      <c r="F37"/>
      <c r="G37" s="23"/>
      <c r="J37" s="9"/>
    </row>
    <row r="38" spans="1:10" ht="12.75">
      <c r="A38" s="9">
        <v>2</v>
      </c>
      <c r="B38" s="9">
        <f t="shared" si="5"/>
        <v>0</v>
      </c>
      <c r="C38" s="9">
        <f aca="true" t="shared" si="6" ref="C38:D46">$G7*$B$2*C8</f>
        <v>0</v>
      </c>
      <c r="D38" s="9">
        <f t="shared" si="6"/>
        <v>0</v>
      </c>
      <c r="E38" s="22">
        <f aca="true" t="shared" si="7" ref="E38:E46">$G7*0*E8</f>
        <v>0</v>
      </c>
      <c r="F38"/>
      <c r="G38" s="23"/>
      <c r="J38" s="9"/>
    </row>
    <row r="39" spans="1:10" ht="12.75">
      <c r="A39" s="9">
        <v>3</v>
      </c>
      <c r="B39" s="9">
        <f t="shared" si="5"/>
        <v>0</v>
      </c>
      <c r="C39" s="9">
        <f t="shared" si="6"/>
        <v>0</v>
      </c>
      <c r="D39" s="9">
        <f t="shared" si="6"/>
        <v>0</v>
      </c>
      <c r="E39" s="22">
        <f t="shared" si="7"/>
        <v>0</v>
      </c>
      <c r="F39"/>
      <c r="G39" s="23"/>
      <c r="J39" s="9"/>
    </row>
    <row r="40" spans="1:10" ht="12.75">
      <c r="A40" s="9">
        <v>4</v>
      </c>
      <c r="B40" s="9">
        <f t="shared" si="5"/>
        <v>0</v>
      </c>
      <c r="C40" s="9">
        <f t="shared" si="6"/>
        <v>0</v>
      </c>
      <c r="D40" s="9">
        <f t="shared" si="6"/>
        <v>0</v>
      </c>
      <c r="E40" s="22">
        <f t="shared" si="7"/>
        <v>0</v>
      </c>
      <c r="F40"/>
      <c r="G40" s="23"/>
      <c r="J40" s="9"/>
    </row>
    <row r="41" spans="1:10" ht="12.75">
      <c r="A41" s="9">
        <v>5</v>
      </c>
      <c r="B41" s="9">
        <f t="shared" si="5"/>
        <v>0</v>
      </c>
      <c r="C41" s="9">
        <f t="shared" si="6"/>
        <v>0</v>
      </c>
      <c r="D41" s="9">
        <f t="shared" si="6"/>
        <v>0</v>
      </c>
      <c r="E41" s="22">
        <f t="shared" si="7"/>
        <v>0</v>
      </c>
      <c r="F41"/>
      <c r="G41" s="23"/>
      <c r="J41" s="9"/>
    </row>
    <row r="42" spans="1:10" ht="12.75">
      <c r="A42" s="9">
        <v>6</v>
      </c>
      <c r="B42" s="9">
        <f t="shared" si="5"/>
        <v>118.65234375</v>
      </c>
      <c r="C42" s="9">
        <f t="shared" si="6"/>
        <v>0</v>
      </c>
      <c r="D42" s="9">
        <f t="shared" si="6"/>
        <v>0</v>
      </c>
      <c r="E42" s="22">
        <f t="shared" si="7"/>
        <v>0</v>
      </c>
      <c r="F42"/>
      <c r="G42" s="23"/>
      <c r="J42" s="9"/>
    </row>
    <row r="43" spans="1:10" ht="12.75">
      <c r="A43" s="9">
        <v>7</v>
      </c>
      <c r="B43" s="9">
        <f t="shared" si="5"/>
        <v>0</v>
      </c>
      <c r="C43" s="9">
        <f t="shared" si="6"/>
        <v>0</v>
      </c>
      <c r="D43" s="9">
        <f t="shared" si="6"/>
        <v>0</v>
      </c>
      <c r="E43" s="22">
        <f t="shared" si="7"/>
        <v>0</v>
      </c>
      <c r="F43"/>
      <c r="G43" s="23"/>
      <c r="J43" s="9"/>
    </row>
    <row r="44" spans="1:10" ht="12.75">
      <c r="A44" s="9">
        <v>8</v>
      </c>
      <c r="B44" s="9">
        <f t="shared" si="5"/>
        <v>0</v>
      </c>
      <c r="C44" s="9">
        <f t="shared" si="6"/>
        <v>0</v>
      </c>
      <c r="D44" s="9">
        <f t="shared" si="6"/>
        <v>0</v>
      </c>
      <c r="E44" s="22">
        <f t="shared" si="7"/>
        <v>0</v>
      </c>
      <c r="F44"/>
      <c r="G44" s="23"/>
      <c r="J44" s="9"/>
    </row>
    <row r="45" spans="1:10" ht="12.75">
      <c r="A45" s="9">
        <v>9</v>
      </c>
      <c r="B45" s="9">
        <f t="shared" si="5"/>
        <v>0</v>
      </c>
      <c r="C45" s="9">
        <f t="shared" si="6"/>
        <v>0</v>
      </c>
      <c r="D45" s="9">
        <f t="shared" si="6"/>
        <v>0</v>
      </c>
      <c r="E45" s="22">
        <f t="shared" si="7"/>
        <v>0</v>
      </c>
      <c r="F45"/>
      <c r="G45" s="23"/>
      <c r="J45" s="9"/>
    </row>
    <row r="46" spans="1:10" ht="12.75">
      <c r="A46" s="9">
        <v>10</v>
      </c>
      <c r="B46" s="9">
        <f t="shared" si="5"/>
        <v>0</v>
      </c>
      <c r="C46" s="9">
        <f t="shared" si="6"/>
        <v>0</v>
      </c>
      <c r="D46" s="9">
        <f t="shared" si="6"/>
        <v>0</v>
      </c>
      <c r="E46" s="22">
        <f t="shared" si="7"/>
        <v>0</v>
      </c>
      <c r="F46"/>
      <c r="G46" s="23"/>
      <c r="J46" s="9"/>
    </row>
    <row r="47" ht="13.5" thickBot="1"/>
    <row r="48" spans="3:5" ht="13.5" thickBot="1">
      <c r="C48" s="18" t="s">
        <v>30</v>
      </c>
      <c r="D48" s="19"/>
      <c r="E48" s="29">
        <f>SUM(B37:E46)</f>
        <v>118.65234375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mcadams</dc:creator>
  <cp:keywords/>
  <dc:description/>
  <cp:lastModifiedBy>mcadams</cp:lastModifiedBy>
  <cp:lastPrinted>2004-02-24T20:16:10Z</cp:lastPrinted>
  <dcterms:created xsi:type="dcterms:W3CDTF">2004-02-24T20:06:22Z</dcterms:created>
  <dcterms:modified xsi:type="dcterms:W3CDTF">2004-03-01T21:58:32Z</dcterms:modified>
  <cp:category/>
  <cp:version/>
  <cp:contentType/>
  <cp:contentStatus/>
</cp:coreProperties>
</file>